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FTP - StateStreet\"/>
    </mc:Choice>
  </mc:AlternateContent>
  <xr:revisionPtr revIDLastSave="0" documentId="13_ncr:1_{1318D9C1-DFCE-47A0-88E8-97B48F51E4C2}" xr6:coauthVersionLast="47" xr6:coauthVersionMax="47" xr10:uidLastSave="{00000000-0000-0000-0000-000000000000}"/>
  <bookViews>
    <workbookView xWindow="1950" yWindow="1950" windowWidth="21600" windowHeight="11385" firstSheet="1" activeTab="1" xr2:uid="{9D0BAF62-81E2-4EBF-801F-3C249FCA43CF}"/>
  </bookViews>
  <sheets>
    <sheet name="Sheet1" sheetId="1" state="hidden" r:id="rId1"/>
    <sheet name="PCGG Hold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H32" i="2"/>
  <c r="G32" i="2"/>
  <c r="E32" i="2"/>
  <c r="D32" i="2"/>
  <c r="C32" i="2"/>
  <c r="B32" i="2"/>
  <c r="A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A31" i="2"/>
  <c r="A30" i="2"/>
  <c r="B31" i="2"/>
  <c r="B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I39" i="2" l="1"/>
  <c r="I38" i="2"/>
  <c r="I37" i="2"/>
  <c r="I36" i="2"/>
  <c r="I35" i="2"/>
  <c r="I34" i="2"/>
  <c r="I31" i="2"/>
  <c r="I30" i="2"/>
  <c r="I29" i="2"/>
  <c r="I28" i="2"/>
  <c r="I27" i="2"/>
  <c r="I26" i="2"/>
  <c r="I25" i="2"/>
  <c r="I24" i="2"/>
  <c r="I23" i="2"/>
  <c r="I22" i="2"/>
  <c r="I21" i="2"/>
  <c r="I20" i="2"/>
  <c r="H39" i="2"/>
  <c r="G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G31" i="2"/>
  <c r="E31" i="2"/>
  <c r="D31" i="2"/>
  <c r="C31" i="2"/>
  <c r="G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F20" i="2"/>
  <c r="E20" i="2"/>
  <c r="F19" i="2"/>
  <c r="E19" i="2"/>
  <c r="F18" i="2"/>
  <c r="E18" i="2"/>
  <c r="F17" i="2"/>
  <c r="E17" i="2"/>
  <c r="F16" i="2"/>
  <c r="E16" i="2"/>
  <c r="F15" i="2"/>
  <c r="E15" i="2"/>
  <c r="E14" i="2"/>
  <c r="E13" i="2"/>
  <c r="E12" i="2"/>
  <c r="E11" i="2"/>
  <c r="E10" i="2"/>
  <c r="E9" i="2"/>
  <c r="E8" i="2"/>
  <c r="E7" i="2"/>
  <c r="E6" i="2"/>
  <c r="E5" i="2"/>
  <c r="F14" i="2"/>
  <c r="F13" i="2"/>
  <c r="F12" i="2"/>
  <c r="F11" i="2"/>
  <c r="F10" i="2"/>
  <c r="F9" i="2"/>
  <c r="F8" i="2"/>
  <c r="F7" i="2"/>
  <c r="F6" i="2"/>
  <c r="F5" i="2"/>
  <c r="C3" i="2"/>
  <c r="C4" i="2"/>
  <c r="H3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G48" i="2"/>
  <c r="G47" i="2"/>
  <c r="G46" i="2"/>
  <c r="G45" i="2"/>
  <c r="G44" i="2"/>
  <c r="G43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48" i="2"/>
  <c r="H48" i="2"/>
  <c r="D48" i="2"/>
  <c r="C48" i="2"/>
  <c r="B48" i="2"/>
  <c r="A48" i="2"/>
  <c r="I47" i="2"/>
  <c r="H47" i="2"/>
  <c r="D47" i="2"/>
  <c r="C47" i="2"/>
  <c r="B47" i="2"/>
  <c r="A47" i="2"/>
  <c r="I46" i="2"/>
  <c r="H46" i="2"/>
  <c r="D46" i="2"/>
  <c r="C46" i="2"/>
  <c r="B46" i="2"/>
  <c r="A46" i="2"/>
  <c r="I45" i="2"/>
  <c r="H45" i="2"/>
  <c r="D45" i="2"/>
  <c r="C45" i="2"/>
  <c r="B45" i="2"/>
  <c r="A45" i="2"/>
  <c r="I44" i="2"/>
  <c r="H44" i="2"/>
  <c r="D44" i="2"/>
  <c r="C44" i="2"/>
  <c r="B44" i="2"/>
  <c r="A44" i="2"/>
  <c r="I43" i="2"/>
  <c r="H43" i="2"/>
  <c r="D43" i="2"/>
  <c r="C43" i="2"/>
  <c r="B43" i="2"/>
  <c r="A43" i="2"/>
  <c r="D20" i="2"/>
  <c r="C20" i="2"/>
  <c r="H4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<sst xmlns="http://schemas.openxmlformats.org/spreadsheetml/2006/main" count="1220" uniqueCount="312">
  <si>
    <t>TYPE</t>
  </si>
  <si>
    <t>FUND_ID</t>
  </si>
  <si>
    <t>BASE_CNTRY_CD</t>
  </si>
  <si>
    <t>CRNCY_CD_BASE</t>
  </si>
  <si>
    <t>CALEN_DT</t>
  </si>
  <si>
    <t>ASSET_ID</t>
  </si>
  <si>
    <t>ALT_ASSET_ID_TYPE_CD1</t>
  </si>
  <si>
    <t>ALT_ASSET_ID1</t>
  </si>
  <si>
    <t>ALT_ASSET_ID_TYPE_CD2</t>
  </si>
  <si>
    <t>ALT_ASSET_ID2</t>
  </si>
  <si>
    <t>DTC_CUSIP</t>
  </si>
  <si>
    <t>TICKER_SYMB</t>
  </si>
  <si>
    <t>ISSUE_LONG_NM</t>
  </si>
  <si>
    <t>INVEST_IND</t>
  </si>
  <si>
    <t>ASSET_GRP_CD</t>
  </si>
  <si>
    <t>POS_TYPE_CD</t>
  </si>
  <si>
    <t>INVEST_TYPE_CD</t>
  </si>
  <si>
    <t>STATE_CD</t>
  </si>
  <si>
    <t>DAYS_TOMAT_CNT</t>
  </si>
  <si>
    <t>ORIG_CPN_RT</t>
  </si>
  <si>
    <t>POS_INT_RT</t>
  </si>
  <si>
    <t>SHRPAR_QTY</t>
  </si>
  <si>
    <t>CONTRACTS_QTY</t>
  </si>
  <si>
    <t>ORG_FACE_POS_QTY</t>
  </si>
  <si>
    <t>UNTCST_BTL</t>
  </si>
  <si>
    <t>UNTCST_LTL</t>
  </si>
  <si>
    <t>CST_ORG_BTL</t>
  </si>
  <si>
    <t>CST_ORG_LTL</t>
  </si>
  <si>
    <t>IDCST_BTL</t>
  </si>
  <si>
    <t>IDCST_LTL</t>
  </si>
  <si>
    <t>AMTZD_BTL</t>
  </si>
  <si>
    <t>AMTZD_LTL</t>
  </si>
  <si>
    <t>ACCRD_BTL</t>
  </si>
  <si>
    <t>ACCRD_LTL</t>
  </si>
  <si>
    <t>MKTVAL_BTL</t>
  </si>
  <si>
    <t>MKTVAL_LTL</t>
  </si>
  <si>
    <t>UNRLZD_GNLS_BTL</t>
  </si>
  <si>
    <t>UNRLZD_GNLS_LTL</t>
  </si>
  <si>
    <t>MKTPRC_BAM</t>
  </si>
  <si>
    <t>MKTPRC_LAM</t>
  </si>
  <si>
    <t>MKTPRC_EAM</t>
  </si>
  <si>
    <t>CRNT_XCHRT</t>
  </si>
  <si>
    <t>CRNTEXCH_RT_SRC_CD</t>
  </si>
  <si>
    <t>FASPRC_SRC_CD</t>
  </si>
  <si>
    <t>MKTPRC_CRNCY_CD</t>
  </si>
  <si>
    <t>MKTPRC_CRNCYCD_EUR</t>
  </si>
  <si>
    <t>MKT_VAL_CD</t>
  </si>
  <si>
    <t>DAY_61_PRICE</t>
  </si>
  <si>
    <t>DAY_61_DAY</t>
  </si>
  <si>
    <t>DAY_61_YLD</t>
  </si>
  <si>
    <t>FILLER</t>
  </si>
  <si>
    <t>BRKR_FINS</t>
  </si>
  <si>
    <t>SW_CLOSING_FX</t>
  </si>
  <si>
    <t>SSB_TRADE_ID</t>
  </si>
  <si>
    <t>INCM_CRNCY_CD</t>
  </si>
  <si>
    <t>FVM_CD</t>
  </si>
  <si>
    <t>FILLER1</t>
  </si>
  <si>
    <t>CRNCY_CD_LOC</t>
  </si>
  <si>
    <t>SWAPS_RECORD_TYPE</t>
  </si>
  <si>
    <t>DERIV_RISK_CATG_NM</t>
  </si>
  <si>
    <t>RCVBL_PYBLE_FLG</t>
  </si>
  <si>
    <t>PRODUCT_FMLY_CD</t>
  </si>
  <si>
    <t>PRODUCT_TYPE_CD</t>
  </si>
  <si>
    <t>UNDRLNG_CUSIP_ID</t>
  </si>
  <si>
    <t>UNDRLNG_SEDOL_ID</t>
  </si>
  <si>
    <t>UNDRLNG_ISIN_ID</t>
  </si>
  <si>
    <t>UNDRLNG_DESC_LONG_NM</t>
  </si>
  <si>
    <t>CLEAN_PRC_FLG</t>
  </si>
  <si>
    <t>BUY_SELL_PROTECTION_CD</t>
  </si>
  <si>
    <t>PARTY_1_ID</t>
  </si>
  <si>
    <t>PARTY_2_ID</t>
  </si>
  <si>
    <t>PARTY_2_ID_NM</t>
  </si>
  <si>
    <t>LEG_TYPE_CD</t>
  </si>
  <si>
    <t>LEG_IM_PAY_REC_FLG</t>
  </si>
  <si>
    <t>LEG_SHRPAR_QTY</t>
  </si>
  <si>
    <t>LEG_NTNL_CRNCY_CD</t>
  </si>
  <si>
    <t>LEG_RT</t>
  </si>
  <si>
    <t>LEG_INDEX_NM</t>
  </si>
  <si>
    <t>LEG_SPREAD_AMT</t>
  </si>
  <si>
    <t>LEG_TENOR_FREQ_CD</t>
  </si>
  <si>
    <t>UNRLZD_CRNCY_GNLS_BTL</t>
  </si>
  <si>
    <t>LEG_ACCRD_BTL</t>
  </si>
  <si>
    <t>LEG_ACCRD_LTL</t>
  </si>
  <si>
    <t>PAYR_ID</t>
  </si>
  <si>
    <t>RCVR_ID</t>
  </si>
  <si>
    <t>PRIME_BROKER_ID</t>
  </si>
  <si>
    <t>PRIME_BROKER_FUND_ID</t>
  </si>
  <si>
    <t>DATED_DT</t>
  </si>
  <si>
    <t>TOT_NAV_AMT</t>
  </si>
  <si>
    <t>ETF_TICKER</t>
  </si>
  <si>
    <t>NTNL_VAL_CRNT_BTL</t>
  </si>
  <si>
    <t>NTNL_VAL_CRNT_LTL</t>
  </si>
  <si>
    <t>PERCENT_OF_NETASSETS</t>
  </si>
  <si>
    <t>SHRS_UNT_OTS_QTY</t>
  </si>
  <si>
    <t>INCORP_CNTRY_CD</t>
  </si>
  <si>
    <t>ISSUE_CNTRY_CD</t>
  </si>
  <si>
    <t>TRD_CNTRY_CD</t>
  </si>
  <si>
    <t>NRATAX_CNTRY_CD</t>
  </si>
  <si>
    <t>ISSUE_DT</t>
  </si>
  <si>
    <t>POS_MTRTY_DT</t>
  </si>
  <si>
    <t>VAR_RT_CHG_DT</t>
  </si>
  <si>
    <t>VAR_RT_FREQ_CD</t>
  </si>
  <si>
    <t>MOODY_RTG</t>
  </si>
  <si>
    <t>SNP_RTG</t>
  </si>
  <si>
    <t>MJR_INDSTY_CD</t>
  </si>
  <si>
    <t>MNR_INDSTY_CD</t>
  </si>
  <si>
    <t>POOL_TYPE_CD</t>
  </si>
  <si>
    <t>LOT_ACCT_NUM</t>
  </si>
  <si>
    <t>REPO_NUM</t>
  </si>
  <si>
    <t>TOT_LOTS</t>
  </si>
  <si>
    <t>TRD_DT</t>
  </si>
  <si>
    <t>SETTLE_DT</t>
  </si>
  <si>
    <t>ISSUE_CLS_CD</t>
  </si>
  <si>
    <t>RPT_CLS_CD</t>
  </si>
  <si>
    <t>CALL_PUT_IND</t>
  </si>
  <si>
    <t>ORG_STRIKE_PRC</t>
  </si>
  <si>
    <t>CRNT_STRIKE_PRC</t>
  </si>
  <si>
    <t>Product Name</t>
  </si>
  <si>
    <t>Ticker</t>
  </si>
  <si>
    <t>Date</t>
  </si>
  <si>
    <t>Security Name</t>
  </si>
  <si>
    <t>Shares Held</t>
  </si>
  <si>
    <t>Market Value</t>
  </si>
  <si>
    <t>% of Portfolio</t>
  </si>
  <si>
    <t>Total Net Assets</t>
  </si>
  <si>
    <t>Security Ticker</t>
  </si>
  <si>
    <t>DD</t>
  </si>
  <si>
    <t>US</t>
  </si>
  <si>
    <t>USD</t>
  </si>
  <si>
    <t>ISN</t>
  </si>
  <si>
    <t>SDL</t>
  </si>
  <si>
    <t>LT</t>
  </si>
  <si>
    <t>S</t>
  </si>
  <si>
    <t>L</t>
  </si>
  <si>
    <t>WM12</t>
  </si>
  <si>
    <t>I</t>
  </si>
  <si>
    <t>NET OTHER ASSETS</t>
  </si>
  <si>
    <t>JR</t>
  </si>
  <si>
    <t>US0028241000</t>
  </si>
  <si>
    <t>ABT</t>
  </si>
  <si>
    <t>ABBOTT LABORATORIES COMMON STOCK</t>
  </si>
  <si>
    <t>JL</t>
  </si>
  <si>
    <t>NA</t>
  </si>
  <si>
    <t>NR</t>
  </si>
  <si>
    <t>JN</t>
  </si>
  <si>
    <t>DE</t>
  </si>
  <si>
    <t>US5949181045</t>
  </si>
  <si>
    <t>MSFT</t>
  </si>
  <si>
    <t>MICROSOFT CORP COMMON STOCK USD.00000625</t>
  </si>
  <si>
    <t>JV</t>
  </si>
  <si>
    <t>Y7A3</t>
  </si>
  <si>
    <t>BD594Y909</t>
  </si>
  <si>
    <t>DE000SHL1006</t>
  </si>
  <si>
    <t>BD594Y4</t>
  </si>
  <si>
    <t>SHL</t>
  </si>
  <si>
    <t>SIEMENS HEALTHINEERS AG COMMON STOCK</t>
  </si>
  <si>
    <t>EUR</t>
  </si>
  <si>
    <t>G0403H108</t>
  </si>
  <si>
    <t>IE00BLP1HW54</t>
  </si>
  <si>
    <t>BLP1HW5</t>
  </si>
  <si>
    <t>AON</t>
  </si>
  <si>
    <t>AON PLC CLASS A COMMON STOCK</t>
  </si>
  <si>
    <t>IE</t>
  </si>
  <si>
    <t>G1151C101</t>
  </si>
  <si>
    <t>IE00B4BNMY34</t>
  </si>
  <si>
    <t>B4BNMY3</t>
  </si>
  <si>
    <t>ACN</t>
  </si>
  <si>
    <t>ACCENTURE PLC CL A COMMON STOCK USD.0000225</t>
  </si>
  <si>
    <t>JU</t>
  </si>
  <si>
    <t>G4705A100</t>
  </si>
  <si>
    <t>IE0005711209</t>
  </si>
  <si>
    <t>B94G471</t>
  </si>
  <si>
    <t>ICLR</t>
  </si>
  <si>
    <t>ICON PLC COMMON STOCK EUR.06</t>
  </si>
  <si>
    <t>LS</t>
  </si>
  <si>
    <t>L44385109</t>
  </si>
  <si>
    <t>LU0974299876</t>
  </si>
  <si>
    <t>BP40HF4</t>
  </si>
  <si>
    <t>GLOB</t>
  </si>
  <si>
    <t>GLOBANT SA COMMON STOCK USD1.2</t>
  </si>
  <si>
    <t>LU</t>
  </si>
  <si>
    <t>UY</t>
  </si>
  <si>
    <t>00724F101</t>
  </si>
  <si>
    <t>US00724F1012</t>
  </si>
  <si>
    <t>ADBE</t>
  </si>
  <si>
    <t>ADOBE INC COMMON STOCK USD.0001</t>
  </si>
  <si>
    <t>02079K107</t>
  </si>
  <si>
    <t>US02079K1079</t>
  </si>
  <si>
    <t>BYY88Y7</t>
  </si>
  <si>
    <t>GOOG</t>
  </si>
  <si>
    <t>ALPHABET INC CL C COMMON STOCK USD.001</t>
  </si>
  <si>
    <t>IM</t>
  </si>
  <si>
    <t>US0231351067</t>
  </si>
  <si>
    <t>AMZN</t>
  </si>
  <si>
    <t>AMAZON.COM INC COMMON STOCK USD.01</t>
  </si>
  <si>
    <t>JD</t>
  </si>
  <si>
    <t>US0527691069</t>
  </si>
  <si>
    <t>ADSK</t>
  </si>
  <si>
    <t>AUTODESK INC COMMON STOCK USD.01</t>
  </si>
  <si>
    <t>US0530151036</t>
  </si>
  <si>
    <t>ADP</t>
  </si>
  <si>
    <t>AUTOMATIC DATA PROCESSING COMMON STOCK USD.1</t>
  </si>
  <si>
    <t>PF</t>
  </si>
  <si>
    <t>FR0000120321</t>
  </si>
  <si>
    <t>OR</t>
  </si>
  <si>
    <t>L OREAL COMMON STOCK EUR.2</t>
  </si>
  <si>
    <t>FR</t>
  </si>
  <si>
    <t>JK</t>
  </si>
  <si>
    <t>FR0000121014</t>
  </si>
  <si>
    <t>MC</t>
  </si>
  <si>
    <t>LVMH MOET HENNESSY LOUIS VUI COMMON STOCK EUR.3</t>
  </si>
  <si>
    <t>BY</t>
  </si>
  <si>
    <t>DE0007164600</t>
  </si>
  <si>
    <t>SAP</t>
  </si>
  <si>
    <t>SAP SE COMMON STOCK</t>
  </si>
  <si>
    <t>55354G100</t>
  </si>
  <si>
    <t>US55354G1004</t>
  </si>
  <si>
    <t>B2972D2</t>
  </si>
  <si>
    <t>MSCI</t>
  </si>
  <si>
    <t>MSCI INC COMMON STOCK USD.01</t>
  </si>
  <si>
    <t>CA</t>
  </si>
  <si>
    <t>57636Q104</t>
  </si>
  <si>
    <t>US57636Q1040</t>
  </si>
  <si>
    <t>B121557</t>
  </si>
  <si>
    <t>MA</t>
  </si>
  <si>
    <t>MASTERCARD INC   A COMMON STOCK USD.0001</t>
  </si>
  <si>
    <t>JQ</t>
  </si>
  <si>
    <t>AU000000CSL8</t>
  </si>
  <si>
    <t>CSL</t>
  </si>
  <si>
    <t>CSL LTD COMMON STOCK</t>
  </si>
  <si>
    <t>AU</t>
  </si>
  <si>
    <t>AUD</t>
  </si>
  <si>
    <t>81762P102</t>
  </si>
  <si>
    <t>US81762P1021</t>
  </si>
  <si>
    <t>B80NXX8</t>
  </si>
  <si>
    <t>NOW</t>
  </si>
  <si>
    <t>SERVICENOW INC COMMON STOCK USD.001</t>
  </si>
  <si>
    <t>US8835561023</t>
  </si>
  <si>
    <t>TMO</t>
  </si>
  <si>
    <t>THERMO FISHER SCIENTIFIC INC COMMON STOCK USD1.0</t>
  </si>
  <si>
    <t>92826C839</t>
  </si>
  <si>
    <t>US92826C8394</t>
  </si>
  <si>
    <t>B2PZN04</t>
  </si>
  <si>
    <t>V</t>
  </si>
  <si>
    <t>VISA INC CLASS A SHARES COMMON STOCK USD.0001</t>
  </si>
  <si>
    <t>98138H101</t>
  </si>
  <si>
    <t>US98138H1014</t>
  </si>
  <si>
    <t>B8K6ZD1</t>
  </si>
  <si>
    <t>WDAY</t>
  </si>
  <si>
    <t>WORKDAY INC CLASS A COMMON STOCK USD.001</t>
  </si>
  <si>
    <t>C</t>
  </si>
  <si>
    <t>M</t>
  </si>
  <si>
    <t>FC</t>
  </si>
  <si>
    <t>ST</t>
  </si>
  <si>
    <t>BP6KMJ909</t>
  </si>
  <si>
    <t>DK0062498333</t>
  </si>
  <si>
    <t>BP6KMJ1</t>
  </si>
  <si>
    <t>DK</t>
  </si>
  <si>
    <t>DKK</t>
  </si>
  <si>
    <t>NOVOB</t>
  </si>
  <si>
    <t>NOVO NORDISK A/S B COMMON STOCK DKK.1</t>
  </si>
  <si>
    <t>JO</t>
  </si>
  <si>
    <t>R3</t>
  </si>
  <si>
    <t>999DKKZ92</t>
  </si>
  <si>
    <t>DANISH KRONE</t>
  </si>
  <si>
    <t>999EURZ94</t>
  </si>
  <si>
    <t>EURO CURRENCY</t>
  </si>
  <si>
    <t>XU</t>
  </si>
  <si>
    <t>B8C3BL905</t>
  </si>
  <si>
    <t>GB00B8C3BL03</t>
  </si>
  <si>
    <t>B8C3BL0</t>
  </si>
  <si>
    <t>SGE</t>
  </si>
  <si>
    <t>SAGE GROUP PLC/THE COMMON STOCK GBP.01051948</t>
  </si>
  <si>
    <t>GB</t>
  </si>
  <si>
    <t>GBP</t>
  </si>
  <si>
    <t>85748R009</t>
  </si>
  <si>
    <t>FIXED INC CLEARING CORP.REPO</t>
  </si>
  <si>
    <t>US0090661010</t>
  </si>
  <si>
    <t>BMGYYH4</t>
  </si>
  <si>
    <t>ABNB</t>
  </si>
  <si>
    <t>AIRBNB INC CLASS A COMMON STOCK USD.0001</t>
  </si>
  <si>
    <t>BZ</t>
  </si>
  <si>
    <t>999USDZ92</t>
  </si>
  <si>
    <t>US DOLLAR</t>
  </si>
  <si>
    <t>70432V102</t>
  </si>
  <si>
    <t>US70432V1026</t>
  </si>
  <si>
    <t>BL95MY0</t>
  </si>
  <si>
    <t>PAYC</t>
  </si>
  <si>
    <t>PAYCOM SOFTWARE INC COMMON STOCK USD.01</t>
  </si>
  <si>
    <t>0</t>
  </si>
  <si>
    <t>1</t>
  </si>
  <si>
    <t>AUD999999</t>
  </si>
  <si>
    <t>P</t>
  </si>
  <si>
    <t>SP</t>
  </si>
  <si>
    <t>N</t>
  </si>
  <si>
    <t>24EDKBB874H</t>
  </si>
  <si>
    <t>DKK999999</t>
  </si>
  <si>
    <t>EUR999999</t>
  </si>
  <si>
    <t>GBP999999</t>
  </si>
  <si>
    <t>24EDKBB88K7</t>
  </si>
  <si>
    <t>24EEKBCDSQP</t>
  </si>
  <si>
    <t>24EEKBCDS0X</t>
  </si>
  <si>
    <t>24EEKBCDQFD</t>
  </si>
  <si>
    <t>24EEKBCDR7V</t>
  </si>
  <si>
    <t>24EEKBCDR8M</t>
  </si>
  <si>
    <t>24EEKBCDRPW</t>
  </si>
  <si>
    <t>24EEVBCBKR8</t>
  </si>
  <si>
    <t>20240508</t>
  </si>
  <si>
    <t>-417843.5</t>
  </si>
  <si>
    <t>96252385.05</t>
  </si>
  <si>
    <t>-0.43411236</t>
  </si>
  <si>
    <t>8775000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</si>
</sst>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0"/>
      <color theme="1"/>
      <name val="Helvetica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name val="Helvetica"/>
      <family val="2"/>
    </font>
    <font>
      <b/>
      <sz val="10"/>
      <color theme="1"/>
      <name val="Helvetica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18" fillId="0" borderId="0" xfId="0" applyFont="1"/>
    <xf numFmtId="10" fontId="0" fillId="0" borderId="0" xfId="13" applyNumberFormat="1" applyFont="1"/>
    <xf numFmtId="164" fontId="0" fillId="0" borderId="0" xfId="11" applyNumberFormat="1" applyFont="1"/>
    <xf numFmtId="44" fontId="0" fillId="0" borderId="0" xfId="12" applyFont="1"/>
    <xf numFmtId="165" fontId="0" fillId="0" borderId="0" xfId="12" applyNumberFormat="1" applyFont="1"/>
    <xf numFmtId="0" fontId="18" fillId="0" borderId="1" xfId="0" applyFont="1" applyBorder="1"/>
    <xf numFmtId="0" fontId="0" fillId="0" borderId="0" xfId="0" applyAlignment="1">
      <alignment horizontal="left"/>
    </xf>
  </cellXfs>
  <cellStyles count="20">
    <cellStyle name="Milliers" xfId="11" builtinId="3"/>
    <cellStyle name="Monétaire" xfId="12" builtinId="4"/>
    <cellStyle name="Normal" xfId="0" builtinId="0"/>
    <cellStyle name="Normal 10" xfId="9" xr:uid="{39540F73-481D-47D2-BF62-7DB8162FDF82}"/>
    <cellStyle name="Normal 11" xfId="10" xr:uid="{21A2ECEB-A524-4A67-81D1-1FA80ADCDF5F}"/>
    <cellStyle name="Normal 12" xfId="14" xr:uid="{0EA53EB9-2032-44FD-9E96-2FB54EA58856}"/>
    <cellStyle name="Normal 13" xfId="15" xr:uid="{CFCD7EC0-B225-414E-909B-D65C44AE99F5}"/>
    <cellStyle name="Normal 14" xfId="16" xr:uid="{150E3424-FD32-49EA-BB27-150B42C3A09C}"/>
    <cellStyle name="Normal 15" xfId="17" xr:uid="{CF542020-D2C2-4FB3-B40B-4E7C0D2C517F}"/>
    <cellStyle name="Normal 16" xfId="18" xr:uid="{1346436A-EDC5-4D91-B0E4-5B2E3FBD558E}"/>
    <cellStyle name="Normal 17" xfId="19" xr:uid="{03591227-42AA-495C-8F38-B7D70305F62C}"/>
    <cellStyle name="Normal 2" xfId="1" xr:uid="{C8CA2EE7-082C-48EB-813F-5E6BC1471A6F}"/>
    <cellStyle name="Normal 3" xfId="2" xr:uid="{EA57AB30-1306-49DD-8D2F-E7D9348BACFC}"/>
    <cellStyle name="Normal 4" xfId="3" xr:uid="{5DE625F1-1749-47B4-AC1F-80ADC4F36B53}"/>
    <cellStyle name="Normal 5" xfId="4" xr:uid="{D802009C-729F-4C27-BA73-8EE9AA592BC3}"/>
    <cellStyle name="Normal 6" xfId="5" xr:uid="{5BF4F9CA-42FD-4BE7-AF23-673AD08C30D5}"/>
    <cellStyle name="Normal 7" xfId="6" xr:uid="{7BD2015D-75F7-4BDB-9834-33ED13FAF0FA}"/>
    <cellStyle name="Normal 8" xfId="7" xr:uid="{F5162014-28ED-48A4-8B89-17DE3EF4FDBD}"/>
    <cellStyle name="Normal 9" xfId="8" xr:uid="{3BE5D0F0-F29D-42F6-906F-E06AE160E356}"/>
    <cellStyle name="Pourcentage" xfId="13" builtinId="5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92674D-00F3-40ED-82C6-BD9FD0E1959D}" name="Table1" displayName="Table1" ref="A1:DM40" totalsRowCount="1">
  <autoFilter ref="A1:DM39" xr:uid="{1A92674D-00F3-40ED-82C6-BD9FD0E1959D}"/>
  <tableColumns count="117">
    <tableColumn id="1" xr3:uid="{6B7469DE-6833-45A0-9F0D-33AEAF2B0AC7}" name="TYPE" totalsRowLabel="DD"/>
    <tableColumn id="2" xr3:uid="{CA6C5BE8-3766-4F05-95AE-11EEDCC06960}" name="FUND_ID" totalsRowLabel="Y7A3"/>
    <tableColumn id="3" xr3:uid="{845F0087-3991-4846-A3B7-DFE1D9A0A9AC}" name="BASE_CNTRY_CD" totalsRowLabel="US"/>
    <tableColumn id="4" xr3:uid="{D30DFAC8-A654-46BB-B4D1-77D0B41AC5EB}" name="CRNCY_CD_BASE" totalsRowLabel="USD"/>
    <tableColumn id="5" xr3:uid="{BE5EA1AF-3DCC-4F76-8107-9F79CEA2A6B7}" name="CALEN_DT" totalsRowLabel="20240508"/>
    <tableColumn id="6" xr3:uid="{1EB3EAC3-F87E-46AE-8C9F-728652582F24}" name="ASSET_ID" totalsRowLabel="999USDZ92" dataDxfId="1" totalsRowDxfId="0"/>
    <tableColumn id="7" xr3:uid="{7CF7DCA0-55B1-4AF3-9691-9CCC2B8A493F}" name="ALT_ASSET_ID_TYPE_CD1"/>
    <tableColumn id="8" xr3:uid="{B87EEB93-01B2-43C8-AA0E-9FB938F60845}" name="ALT_ASSET_ID1"/>
    <tableColumn id="9" xr3:uid="{4EF4C5F0-CE7F-4378-A631-59CF4EB48FBD}" name="ALT_ASSET_ID_TYPE_CD2"/>
    <tableColumn id="10" xr3:uid="{83307DD2-7CC5-4C90-87BD-C7F7A0A5FDB7}" name="ALT_ASSET_ID2"/>
    <tableColumn id="11" xr3:uid="{80C3F3D6-E91F-4284-8CE6-B9FADA36417E}" name="DTC_CUSIP"/>
    <tableColumn id="12" xr3:uid="{54FD6D0F-3DA4-4080-97CE-870846C497EB}" name="TICKER_SYMB"/>
    <tableColumn id="13" xr3:uid="{831689E9-28CB-4CD8-80EB-8573376B8274}" name="ISSUE_LONG_NM" totalsRowLabel="US DOLLAR"/>
    <tableColumn id="14" xr3:uid="{657F078B-5D67-4496-BCDF-2A91F2C4C4CD}" name="INVEST_IND"/>
    <tableColumn id="15" xr3:uid="{AFB13FCB-E164-4E0B-AAF3-0077543A84A1}" name="ASSET_GRP_CD" totalsRowLabel="M"/>
    <tableColumn id="16" xr3:uid="{1C533DDA-F712-4515-A28F-245823535F3C}" name="POS_TYPE_CD" totalsRowLabel="S"/>
    <tableColumn id="17" xr3:uid="{FD0BA812-B519-42EF-9E68-75719144E812}" name="INVEST_TYPE_CD" totalsRowLabel="FC"/>
    <tableColumn id="18" xr3:uid="{BB0F387E-D0AF-4F9F-AEEB-41A587443025}" name="STATE_CD"/>
    <tableColumn id="25" xr3:uid="{B627A6DA-5476-47B7-89D3-8CDCAB0FAEA3}" name="INCORP_CNTRY_CD" totalsRowLabel="US"/>
    <tableColumn id="26" xr3:uid="{827D97C2-B2AC-4D6F-BC77-E8FB7841E19A}" name="ISSUE_CNTRY_CD" totalsRowLabel="US"/>
    <tableColumn id="27" xr3:uid="{6AEF0FD8-46F4-4325-8253-CBD44EBAB439}" name="TRD_CNTRY_CD" totalsRowLabel="US"/>
    <tableColumn id="45" xr3:uid="{82A569B1-9DFF-404A-88B7-0031E30C9D50}" name="NRATAX_CNTRY_CD" totalsRowLabel="US"/>
    <tableColumn id="46" xr3:uid="{153A93CB-3AF1-408A-9F4C-7D64B46314FA}" name="ISSUE_DT"/>
    <tableColumn id="47" xr3:uid="{2BAF1506-4B48-4B4C-BCA9-0FF7F6455B7B}" name="POS_MTRTY_DT"/>
    <tableColumn id="48" xr3:uid="{4B720FEC-5F19-4151-983D-263C0207C2D4}" name="DAYS_TOMAT_CNT" totalsRowLabel="0"/>
    <tableColumn id="49" xr3:uid="{E42A9700-D343-48A3-8F5D-95B9A534D8ED}" name="ORIG_CPN_RT" totalsRowLabel="0"/>
    <tableColumn id="50" xr3:uid="{491FB8C1-6212-41BB-8D51-B58D603CA7D7}" name="POS_INT_RT" totalsRowLabel="0"/>
    <tableColumn id="51" xr3:uid="{87AECA52-B071-4E2F-A721-B73B199FE9F6}" name="VAR_RT_CHG_DT"/>
    <tableColumn id="52" xr3:uid="{9A4B264E-8763-4F87-9098-C7BAD379A28B}" name="VAR_RT_FREQ_CD"/>
    <tableColumn id="53" xr3:uid="{A5B1DE46-CD45-44DA-A6F0-DF0CE45AED0D}" name="MOODY_RTG"/>
    <tableColumn id="54" xr3:uid="{379F0E92-4F83-4119-A57D-A4291E96929B}" name="SNP_RTG"/>
    <tableColumn id="55" xr3:uid="{5C5E3094-5D43-43D7-820C-9208BCE1F25D}" name="MJR_INDSTY_CD" totalsRowLabel="ST"/>
    <tableColumn id="56" xr3:uid="{3548A46D-DA76-4DC2-9E0F-0BABA3641F22}" name="MNR_INDSTY_CD" totalsRowLabel="ST"/>
    <tableColumn id="57" xr3:uid="{CE782844-23F4-4F8E-B882-9801B98E28A1}" name="POOL_TYPE_CD"/>
    <tableColumn id="58" xr3:uid="{71E207EC-293F-4D11-9AF3-56156AFFA868}" name="LOT_ACCT_NUM"/>
    <tableColumn id="59" xr3:uid="{A79AD3C7-989B-415B-9A20-221877E808F2}" name="REPO_NUM"/>
    <tableColumn id="60" xr3:uid="{AF19202B-F0D4-4EE6-9497-C8A78FF4D303}" name="TOT_LOTS" totalsRowLabel="0"/>
    <tableColumn id="61" xr3:uid="{1FFBD28C-3746-4326-A9A3-5DFA0A99EAB2}" name="TRD_DT"/>
    <tableColumn id="62" xr3:uid="{9E4F88CC-3136-45B2-B55F-9C0EB4B8EAAF}" name="SETTLE_DT"/>
    <tableColumn id="63" xr3:uid="{8F720402-97F5-4DC0-B42E-442B8E06250B}" name="ISSUE_CLS_CD"/>
    <tableColumn id="64" xr3:uid="{6383DF47-8D47-4B6E-B888-5C8C6676BA40}" name="RPT_CLS_CD"/>
    <tableColumn id="65" xr3:uid="{6D73EF73-FBFC-403F-90C7-DB52136C7F73}" name="CALL_PUT_IND"/>
    <tableColumn id="66" xr3:uid="{451FFBA7-9E14-45C7-AD56-A61C280DAF69}" name="ORG_STRIKE_PRC" totalsRowLabel="0"/>
    <tableColumn id="67" xr3:uid="{624D3CA4-DEC6-4571-BDF0-87FEE2C60258}" name="CRNT_STRIKE_PRC" totalsRowLabel="0"/>
    <tableColumn id="68" xr3:uid="{43F0A3E3-C385-4D2F-ADB9-2AB389490100}" name="SHRPAR_QTY" totalsRowLabel="-417843.5"/>
    <tableColumn id="69" xr3:uid="{4BC3F781-7B86-496B-9617-9CC8A7203619}" name="CONTRACTS_QTY" totalsRowLabel="0"/>
    <tableColumn id="70" xr3:uid="{9F7C5035-7F69-4B07-B7E1-A212A02C3FB8}" name="ORG_FACE_POS_QTY" totalsRowLabel="0"/>
    <tableColumn id="71" xr3:uid="{46DCDEF0-D782-4C69-9428-21856EC18616}" name="UNTCST_BTL" totalsRowLabel="1"/>
    <tableColumn id="72" xr3:uid="{8ADAD31F-DBDD-41FF-8A81-0ED0FF1C21A5}" name="UNTCST_LTL" totalsRowLabel="1"/>
    <tableColumn id="73" xr3:uid="{372181EF-6DD2-44C5-ACE8-1E3EF892CC9F}" name="CST_ORG_BTL" totalsRowLabel="-417843.5"/>
    <tableColumn id="74" xr3:uid="{08C5D0F7-1293-428C-8E69-87DF1B0BC07A}" name="CST_ORG_LTL" totalsRowLabel="-417843.5"/>
    <tableColumn id="75" xr3:uid="{16F45781-E33B-49DB-8B53-FCC27500B27E}" name="IDCST_BTL" totalsRowLabel="-417843.5"/>
    <tableColumn id="76" xr3:uid="{61EA5137-65C1-441F-99BA-CB370EF170D9}" name="IDCST_LTL" totalsRowLabel="-417843.5"/>
    <tableColumn id="77" xr3:uid="{9AFE229F-71C1-412F-9346-2222D2AD0B90}" name="AMTZD_BTL" totalsRowLabel="0"/>
    <tableColumn id="78" xr3:uid="{881A5FCC-ECEF-4692-9AA0-44BA78EAF382}" name="AMTZD_LTL" totalsRowLabel="0"/>
    <tableColumn id="79" xr3:uid="{7F2D2702-98B8-46EB-A794-CF85A6C15DC0}" name="ACCRD_BTL" totalsRowLabel="0"/>
    <tableColumn id="80" xr3:uid="{6365E46C-C775-4B9A-8E51-E40BA4851FD7}" name="ACCRD_LTL" totalsRowLabel="0"/>
    <tableColumn id="81" xr3:uid="{3567E4A1-81DE-43DD-A151-2254F0EA0980}" name="MKTVAL_BTL" totalsRowLabel="-417843.5"/>
    <tableColumn id="82" xr3:uid="{CCD19A8B-6764-47CE-8040-EC5D59FA4D8B}" name="MKTVAL_LTL" totalsRowLabel="-417843.5"/>
    <tableColumn id="83" xr3:uid="{E1551677-55DE-4CC6-BCDE-C5D206F665E2}" name="UNRLZD_GNLS_BTL" totalsRowLabel="0"/>
    <tableColumn id="84" xr3:uid="{E1F298B3-92C5-47D2-BD1E-1645C430C152}" name="UNRLZD_GNLS_LTL" totalsRowLabel="0"/>
    <tableColumn id="85" xr3:uid="{91577DF2-2E53-4E70-B5A8-1E8B9974BD89}" name="MKTPRC_BAM" totalsRowLabel="1"/>
    <tableColumn id="86" xr3:uid="{E97B6938-C51D-480A-86D3-3CF3B7152FDA}" name="MKTPRC_LAM" totalsRowLabel="1"/>
    <tableColumn id="87" xr3:uid="{5628BD13-5D81-430C-B286-C72C31E00CF3}" name="MKTPRC_EAM" totalsRowLabel="0"/>
    <tableColumn id="88" xr3:uid="{F515F3B3-332B-4D77-9B14-B33CE584B6BA}" name="CRNT_XCHRT" totalsRowLabel="1"/>
    <tableColumn id="89" xr3:uid="{6CD18B48-C2D2-4607-A1FD-42D84760B621}" name="CRNTEXCH_RT_SRC_CD" totalsRowLabel="WM12"/>
    <tableColumn id="90" xr3:uid="{945BF9FB-139C-48E3-ACC7-1F86051EA6CE}" name="FASPRC_SRC_CD"/>
    <tableColumn id="91" xr3:uid="{BFE543E6-A9BB-4C56-84F8-F14CA3E6E78C}" name="MKTPRC_CRNCY_CD" totalsRowLabel="USD"/>
    <tableColumn id="92" xr3:uid="{9BB21DA6-8EDB-4462-8019-16B7E7110FB3}" name="MKTPRC_CRNCYCD_EUR" totalsRowLabel="USD"/>
    <tableColumn id="93" xr3:uid="{20D19C22-1867-48AA-9E41-6CCEC4FDB9DC}" name="MKT_VAL_CD" totalsRowLabel="I"/>
    <tableColumn id="94" xr3:uid="{35D2606A-0C40-4B27-8265-1A20E68C67D9}" name="DAY_61_PRICE" totalsRowLabel="0"/>
    <tableColumn id="95" xr3:uid="{4BD4BE7B-A451-4B9F-9735-0093890A3B55}" name="DAY_61_DAY" totalsRowLabel="0"/>
    <tableColumn id="96" xr3:uid="{D3BA00B3-2C0A-41F1-9628-823C3DC4C41B}" name="DAY_61_YLD" totalsRowLabel="0"/>
    <tableColumn id="97" xr3:uid="{B9FC32F8-6B6C-4ABD-8188-F34B04C0BB12}" name="FILLER"/>
    <tableColumn id="98" xr3:uid="{6DE9FA01-D730-4211-AA9A-196289042778}" name="BRKR_FINS"/>
    <tableColumn id="99" xr3:uid="{84164B52-6BD1-47D4-8233-1477DD4619D3}" name="SW_CLOSING_FX"/>
    <tableColumn id="100" xr3:uid="{0553AD62-7EB6-477C-BB2D-3CEFF01CF296}" name="SSB_TRADE_ID"/>
    <tableColumn id="101" xr3:uid="{4CFB088E-2FBB-4CAF-BBE8-2C5D23FB36F8}" name="INCM_CRNCY_CD" totalsRowLabel="USD"/>
    <tableColumn id="102" xr3:uid="{3A00798B-FC56-456C-B797-386EE3FDBCB0}" name="FVM_CD" totalsRowLabel="1"/>
    <tableColumn id="103" xr3:uid="{261977FB-923F-4E0A-9E94-9FB2A4B14BA7}" name="FILLER1"/>
    <tableColumn id="104" xr3:uid="{1C89D02C-3617-4E06-A1DD-1ABCE8E1B0A5}" name="CRNCY_CD_LOC" totalsRowLabel="USD"/>
    <tableColumn id="105" xr3:uid="{589EE5E3-946D-450E-BE0E-C93BE0CD0DC6}" name="SWAPS_RECORD_TYPE"/>
    <tableColumn id="106" xr3:uid="{FEE6D356-71DB-4CF8-8AD3-5A91EB2C3179}" name="DERIV_RISK_CATG_NM"/>
    <tableColumn id="107" xr3:uid="{094551A9-B3E3-477D-B1DF-822F72C55AAB}" name="RCVBL_PYBLE_FLG"/>
    <tableColumn id="108" xr3:uid="{17E05CAB-799A-45C1-857B-25CB13AA64EC}" name="PRODUCT_FMLY_CD"/>
    <tableColumn id="109" xr3:uid="{A8DCA9F6-DB24-489F-95F9-3D60638A3874}" name="PRODUCT_TYPE_CD"/>
    <tableColumn id="110" xr3:uid="{80BBA0AE-7B9B-4E2D-B006-619F65FC4517}" name="UNDRLNG_CUSIP_ID"/>
    <tableColumn id="111" xr3:uid="{99001D12-0928-4863-A716-5C93441F24DB}" name="UNDRLNG_SEDOL_ID"/>
    <tableColumn id="112" xr3:uid="{521BA23A-E307-4EF7-AA9B-D7DE62B0E726}" name="UNDRLNG_ISIN_ID"/>
    <tableColumn id="113" xr3:uid="{D4DDB96E-834A-4DE5-92E3-E85059EC825C}" name="UNDRLNG_DESC_LONG_NM"/>
    <tableColumn id="114" xr3:uid="{3EC1A293-1C71-45DD-AA11-D630B7995597}" name="CLEAN_PRC_FLG"/>
    <tableColumn id="115" xr3:uid="{E2E41C43-B6F0-44BB-94AC-DC549FB6EAD8}" name="BUY_SELL_PROTECTION_CD"/>
    <tableColumn id="116" xr3:uid="{4E336ABA-639F-4746-AE12-D8677E7BFD7B}" name="PARTY_1_ID"/>
    <tableColumn id="117" xr3:uid="{8BE773B5-2605-4311-A905-5DF7CE3805C0}" name="PARTY_2_ID"/>
    <tableColumn id="19" xr3:uid="{509E538C-B7EF-4216-9637-19332FD60298}" name="PARTY_2_ID_NM"/>
    <tableColumn id="20" xr3:uid="{638F6419-B254-4DA8-806A-ED1D9B1D7A18}" name="LEG_TYPE_CD"/>
    <tableColumn id="21" xr3:uid="{A9332217-5AE2-48AA-A0DF-CB548EF5D4AA}" name="LEG_IM_PAY_REC_FLG"/>
    <tableColumn id="22" xr3:uid="{F699ED75-6866-46F4-B2CA-CA1078255390}" name="LEG_SHRPAR_QTY" totalsRowLabel="0"/>
    <tableColumn id="23" xr3:uid="{F94A17EB-74D3-4C65-866F-149694CEE527}" name="LEG_NTNL_CRNCY_CD"/>
    <tableColumn id="24" xr3:uid="{D300B4A1-AE4C-4494-B4AF-5D53400AE08E}" name="LEG_RT" totalsRowLabel="0"/>
    <tableColumn id="28" xr3:uid="{F5350816-01B0-4DC5-9DD5-AD45A293C512}" name="LEG_INDEX_NM"/>
    <tableColumn id="29" xr3:uid="{3694448A-292A-4F3A-A72F-8248758C8A1C}" name="LEG_SPREAD_AMT" totalsRowLabel="0"/>
    <tableColumn id="30" xr3:uid="{66B1440A-8BF1-4464-A8BF-B23F232A6E58}" name="LEG_TENOR_FREQ_CD"/>
    <tableColumn id="31" xr3:uid="{7725BBA4-0AED-44C7-9BCB-0B80141BE5CA}" name="UNRLZD_CRNCY_GNLS_BTL" totalsRowLabel="0"/>
    <tableColumn id="32" xr3:uid="{8041CBB4-810C-4CB8-986D-90E0B668F4FB}" name="LEG_ACCRD_BTL" totalsRowLabel="0"/>
    <tableColumn id="33" xr3:uid="{271DE84E-E446-4EFF-BE1D-6333DD087ADE}" name="LEG_ACCRD_LTL" totalsRowLabel="0"/>
    <tableColumn id="34" xr3:uid="{31367975-0ABB-4A65-B7BB-C18040A13F10}" name="PAYR_ID"/>
    <tableColumn id="35" xr3:uid="{F6A4DA7D-D8EA-47AF-BE23-3ECDC8324453}" name="RCVR_ID"/>
    <tableColumn id="36" xr3:uid="{493BC10C-96C5-419B-A891-C3B8FB501C7F}" name="PRIME_BROKER_ID"/>
    <tableColumn id="37" xr3:uid="{F1CEF9D8-4189-4051-A491-421AEBF85A15}" name="PRIME_BROKER_FUND_ID"/>
    <tableColumn id="38" xr3:uid="{2554C08D-6E5D-4FE0-A11F-69272063C662}" name="DATED_DT"/>
    <tableColumn id="39" xr3:uid="{86EF13DE-3C54-4991-8B5C-8F7BC1F85C2E}" name="TOT_NAV_AMT" totalsRowLabel="96252385.05"/>
    <tableColumn id="40" xr3:uid="{870B1123-32A7-4E8C-A149-C65E6B034F6D}" name="ETF_TICKER" totalsRowLabel="Y7A3"/>
    <tableColumn id="41" xr3:uid="{204666C1-E2EA-42A7-9E4E-6C5705F28440}" name="NTNL_VAL_CRNT_BTL" totalsRowLabel="0"/>
    <tableColumn id="42" xr3:uid="{EC6AFF1D-78CA-4D01-B96E-EC29A87FB52A}" name="NTNL_VAL_CRNT_LTL" totalsRowLabel="0"/>
    <tableColumn id="43" xr3:uid="{995CF942-47B2-4AA4-824E-E86662D6ADBF}" name="PERCENT_OF_NETASSETS" totalsRowLabel="-0.43411236"/>
    <tableColumn id="44" xr3:uid="{F97F4CE0-CA56-4072-B0F3-60575401D6C8}" name="SHRS_UNT_OTS_QTY" totalsRowLabel="877500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39B2-4F78-4129-A2FE-5EE6E89DB2AF}">
  <dimension ref="A1:DM45"/>
  <sheetViews>
    <sheetView workbookViewId="0">
      <selection activeCell="A2" sqref="A2:DM32"/>
    </sheetView>
  </sheetViews>
  <sheetFormatPr baseColWidth="10" defaultColWidth="9.140625" defaultRowHeight="12.75" x14ac:dyDescent="0.2"/>
  <cols>
    <col min="2" max="2" width="10.5703125" customWidth="1"/>
    <col min="3" max="3" width="18.42578125" hidden="1" customWidth="1"/>
    <col min="4" max="4" width="18.5703125" hidden="1" customWidth="1"/>
    <col min="5" max="5" width="12.42578125" customWidth="1"/>
    <col min="6" max="6" width="11.7109375" style="8" bestFit="1" customWidth="1"/>
    <col min="7" max="7" width="26.7109375" hidden="1" customWidth="1"/>
    <col min="8" max="8" width="17.28515625" hidden="1" customWidth="1"/>
    <col min="9" max="9" width="26.7109375" hidden="1" customWidth="1"/>
    <col min="10" max="10" width="17.28515625" hidden="1" customWidth="1"/>
    <col min="11" max="11" width="13.140625" hidden="1" customWidth="1"/>
    <col min="12" max="12" width="16" bestFit="1" customWidth="1"/>
    <col min="13" max="13" width="40.5703125" customWidth="1"/>
    <col min="14" max="14" width="13.42578125" hidden="1" customWidth="1"/>
    <col min="15" max="15" width="17.42578125" hidden="1" customWidth="1"/>
    <col min="16" max="16" width="16" hidden="1" customWidth="1"/>
    <col min="17" max="17" width="18.5703125" hidden="1" customWidth="1"/>
    <col min="18" max="18" width="12.42578125" hidden="1" customWidth="1"/>
    <col min="19" max="19" width="19.42578125" hidden="1" customWidth="1"/>
    <col min="20" max="20" width="15.42578125" hidden="1" customWidth="1"/>
    <col min="21" max="21" width="13.5703125" hidden="1" customWidth="1"/>
    <col min="22" max="22" width="14.5703125" hidden="1" customWidth="1"/>
    <col min="23" max="23" width="18.42578125" hidden="1" customWidth="1"/>
    <col min="24" max="24" width="22" hidden="1" customWidth="1"/>
    <col min="25" max="25" width="14.140625" hidden="1" customWidth="1"/>
    <col min="26" max="26" width="13.85546875" hidden="1" customWidth="1"/>
    <col min="27" max="27" width="15.5703125" hidden="1" customWidth="1"/>
    <col min="28" max="28" width="15.42578125" hidden="1" customWidth="1"/>
    <col min="29" max="29" width="12.5703125" hidden="1" customWidth="1"/>
    <col min="30" max="30" width="12.42578125" hidden="1" customWidth="1"/>
    <col min="31" max="31" width="13.140625" hidden="1" customWidth="1"/>
    <col min="32" max="32" width="12.85546875" hidden="1" customWidth="1"/>
    <col min="33" max="33" width="13.5703125" hidden="1" customWidth="1"/>
    <col min="34" max="34" width="13.42578125" hidden="1" customWidth="1"/>
    <col min="35" max="35" width="14.42578125" hidden="1" customWidth="1"/>
    <col min="36" max="36" width="14" hidden="1" customWidth="1"/>
    <col min="37" max="37" width="19.85546875" hidden="1" customWidth="1"/>
    <col min="38" max="38" width="19.5703125" hidden="1" customWidth="1"/>
    <col min="39" max="39" width="15.42578125" hidden="1" customWidth="1"/>
    <col min="40" max="40" width="15" hidden="1" customWidth="1"/>
    <col min="41" max="41" width="15.42578125" hidden="1" customWidth="1"/>
    <col min="42" max="42" width="14.5703125" hidden="1" customWidth="1"/>
    <col min="43" max="43" width="24.42578125" hidden="1" customWidth="1"/>
    <col min="44" max="44" width="18.5703125" hidden="1" customWidth="1"/>
    <col min="45" max="45" width="21.42578125" hidden="1" customWidth="1"/>
    <col min="46" max="46" width="25" hidden="1" customWidth="1"/>
    <col min="47" max="47" width="14.5703125" hidden="1" customWidth="1"/>
    <col min="48" max="48" width="16.42578125" hidden="1" customWidth="1"/>
    <col min="49" max="50" width="14.42578125" hidden="1" customWidth="1"/>
    <col min="51" max="51" width="9" hidden="1" customWidth="1"/>
    <col min="52" max="52" width="12.85546875" hidden="1" customWidth="1"/>
    <col min="53" max="53" width="18.42578125" hidden="1" customWidth="1"/>
    <col min="54" max="54" width="16.42578125" hidden="1" customWidth="1"/>
    <col min="55" max="55" width="18.42578125" hidden="1" customWidth="1"/>
    <col min="56" max="56" width="10.42578125" hidden="1" customWidth="1"/>
    <col min="57" max="57" width="10" hidden="1" customWidth="1"/>
    <col min="58" max="58" width="15.140625" bestFit="1" customWidth="1"/>
    <col min="59" max="59" width="24" customWidth="1"/>
    <col min="60" max="60" width="23.42578125" hidden="1" customWidth="1"/>
    <col min="61" max="61" width="20.42578125" hidden="1" customWidth="1"/>
    <col min="62" max="62" width="21" hidden="1" customWidth="1"/>
    <col min="63" max="64" width="20.85546875" hidden="1" customWidth="1"/>
    <col min="65" max="65" width="21.42578125" hidden="1" customWidth="1"/>
    <col min="66" max="66" width="18.85546875" hidden="1" customWidth="1"/>
    <col min="67" max="67" width="27.140625" hidden="1" customWidth="1"/>
    <col min="68" max="68" width="18.140625" hidden="1" customWidth="1"/>
    <col min="69" max="69" width="28.140625" hidden="1" customWidth="1"/>
    <col min="70" max="71" width="13.5703125" hidden="1" customWidth="1"/>
    <col min="72" max="72" width="17.42578125" hidden="1" customWidth="1"/>
    <col min="73" max="73" width="15.5703125" hidden="1" customWidth="1"/>
    <col min="74" max="74" width="23.42578125" hidden="1" customWidth="1"/>
    <col min="75" max="75" width="19.42578125" hidden="1" customWidth="1"/>
    <col min="76" max="76" width="22.85546875" hidden="1" customWidth="1"/>
    <col min="77" max="77" width="9.5703125" hidden="1" customWidth="1"/>
    <col min="78" max="78" width="16.5703125" hidden="1" customWidth="1"/>
    <col min="79" max="79" width="19.5703125" hidden="1" customWidth="1"/>
    <col min="80" max="80" width="23" hidden="1" customWidth="1"/>
    <col min="81" max="81" width="27.42578125" hidden="1" customWidth="1"/>
    <col min="82" max="82" width="18.140625" hidden="1" customWidth="1"/>
    <col min="83" max="83" width="17.85546875" hidden="1" customWidth="1"/>
    <col min="84" max="85" width="10.5703125" hidden="1" customWidth="1"/>
    <col min="86" max="86" width="19.85546875" hidden="1" customWidth="1"/>
    <col min="87" max="87" width="25.5703125" hidden="1" customWidth="1"/>
    <col min="88" max="88" width="12.42578125" hidden="1" customWidth="1"/>
    <col min="89" max="89" width="15.5703125" hidden="1" customWidth="1"/>
    <col min="90" max="90" width="13.5703125" hidden="1" customWidth="1"/>
    <col min="91" max="92" width="21.5703125" hidden="1" customWidth="1"/>
    <col min="93" max="93" width="26.42578125" hidden="1" customWidth="1"/>
    <col min="94" max="94" width="21.42578125" hidden="1" customWidth="1"/>
    <col min="95" max="108" width="0" hidden="1" customWidth="1"/>
    <col min="109" max="109" width="20.42578125" hidden="1" customWidth="1"/>
    <col min="110" max="110" width="26.42578125" hidden="1" customWidth="1"/>
    <col min="111" max="111" width="12.5703125" hidden="1" customWidth="1"/>
  </cols>
  <sheetData>
    <row r="1" spans="1:117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8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18</v>
      </c>
      <c r="Z1" t="s">
        <v>19</v>
      </c>
      <c r="AA1" t="s">
        <v>20</v>
      </c>
      <c r="AB1" t="s">
        <v>100</v>
      </c>
      <c r="AC1" t="s">
        <v>101</v>
      </c>
      <c r="AD1" t="s">
        <v>102</v>
      </c>
      <c r="AE1" t="s">
        <v>103</v>
      </c>
      <c r="AF1" t="s">
        <v>104</v>
      </c>
      <c r="AG1" t="s">
        <v>105</v>
      </c>
      <c r="AH1" t="s">
        <v>106</v>
      </c>
      <c r="AI1" t="s">
        <v>107</v>
      </c>
      <c r="AJ1" t="s">
        <v>108</v>
      </c>
      <c r="AK1" t="s">
        <v>109</v>
      </c>
      <c r="AL1" t="s">
        <v>110</v>
      </c>
      <c r="AM1" t="s">
        <v>111</v>
      </c>
      <c r="AN1" t="s">
        <v>112</v>
      </c>
      <c r="AO1" t="s">
        <v>113</v>
      </c>
      <c r="AP1" t="s">
        <v>114</v>
      </c>
      <c r="AQ1" t="s">
        <v>115</v>
      </c>
      <c r="AR1" t="s">
        <v>116</v>
      </c>
      <c r="AS1" t="s">
        <v>21</v>
      </c>
      <c r="AT1" s="1" t="s">
        <v>22</v>
      </c>
      <c r="AU1" t="s">
        <v>23</v>
      </c>
      <c r="AV1" t="s">
        <v>24</v>
      </c>
      <c r="AW1" t="s">
        <v>25</v>
      </c>
      <c r="AX1" t="s">
        <v>26</v>
      </c>
      <c r="AY1" t="s">
        <v>27</v>
      </c>
      <c r="AZ1" t="s">
        <v>28</v>
      </c>
      <c r="BA1" t="s">
        <v>29</v>
      </c>
      <c r="BB1" t="s">
        <v>30</v>
      </c>
      <c r="BC1" t="s">
        <v>31</v>
      </c>
      <c r="BD1" t="s">
        <v>32</v>
      </c>
      <c r="BE1" t="s">
        <v>33</v>
      </c>
      <c r="BF1" t="s">
        <v>34</v>
      </c>
      <c r="BG1" s="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  <c r="BM1" t="s">
        <v>41</v>
      </c>
      <c r="BN1" t="s">
        <v>42</v>
      </c>
      <c r="BO1" t="s">
        <v>43</v>
      </c>
      <c r="BP1" t="s">
        <v>44</v>
      </c>
      <c r="BQ1" t="s">
        <v>45</v>
      </c>
      <c r="BR1" t="s">
        <v>46</v>
      </c>
      <c r="BS1" t="s">
        <v>47</v>
      </c>
      <c r="BT1" t="s">
        <v>48</v>
      </c>
      <c r="BU1" t="s">
        <v>49</v>
      </c>
      <c r="BV1" t="s">
        <v>50</v>
      </c>
      <c r="BW1" t="s">
        <v>51</v>
      </c>
      <c r="BX1" t="s">
        <v>52</v>
      </c>
      <c r="BY1" t="s">
        <v>53</v>
      </c>
      <c r="BZ1" t="s">
        <v>54</v>
      </c>
      <c r="CA1" t="s">
        <v>55</v>
      </c>
      <c r="CB1" t="s">
        <v>56</v>
      </c>
      <c r="CC1" t="s">
        <v>57</v>
      </c>
      <c r="CD1" t="s">
        <v>58</v>
      </c>
      <c r="CE1" t="s">
        <v>59</v>
      </c>
      <c r="CF1" t="s">
        <v>60</v>
      </c>
      <c r="CG1" t="s">
        <v>61</v>
      </c>
      <c r="CH1" t="s">
        <v>62</v>
      </c>
      <c r="CI1" s="1" t="s">
        <v>63</v>
      </c>
      <c r="CJ1" t="s">
        <v>64</v>
      </c>
      <c r="CK1" t="s">
        <v>65</v>
      </c>
      <c r="CL1" t="s">
        <v>66</v>
      </c>
      <c r="CM1" t="s">
        <v>67</v>
      </c>
      <c r="CN1" t="s">
        <v>68</v>
      </c>
      <c r="CO1" t="s">
        <v>69</v>
      </c>
      <c r="CP1" t="s">
        <v>70</v>
      </c>
      <c r="CQ1" t="s">
        <v>71</v>
      </c>
      <c r="CR1" t="s">
        <v>72</v>
      </c>
      <c r="CS1" t="s">
        <v>73</v>
      </c>
      <c r="CT1" t="s">
        <v>74</v>
      </c>
      <c r="CU1" t="s">
        <v>75</v>
      </c>
      <c r="CV1" t="s">
        <v>76</v>
      </c>
      <c r="CW1" t="s">
        <v>77</v>
      </c>
      <c r="CX1" t="s">
        <v>78</v>
      </c>
      <c r="CY1" t="s">
        <v>79</v>
      </c>
      <c r="CZ1" t="s">
        <v>80</v>
      </c>
      <c r="DA1" t="s">
        <v>81</v>
      </c>
      <c r="DB1" t="s">
        <v>82</v>
      </c>
      <c r="DC1" t="s">
        <v>83</v>
      </c>
      <c r="DD1" t="s">
        <v>84</v>
      </c>
      <c r="DE1" t="s">
        <v>85</v>
      </c>
      <c r="DF1" t="s">
        <v>86</v>
      </c>
      <c r="DG1" t="s">
        <v>87</v>
      </c>
      <c r="DH1" s="2" t="s">
        <v>88</v>
      </c>
      <c r="DI1" s="2" t="s">
        <v>89</v>
      </c>
      <c r="DJ1" t="s">
        <v>90</v>
      </c>
      <c r="DK1" t="s">
        <v>91</v>
      </c>
      <c r="DL1" t="s">
        <v>92</v>
      </c>
      <c r="DM1" t="s">
        <v>93</v>
      </c>
    </row>
    <row r="2" spans="1:117" x14ac:dyDescent="0.2">
      <c r="A2" t="s">
        <v>126</v>
      </c>
      <c r="B2" t="s">
        <v>150</v>
      </c>
      <c r="C2" t="s">
        <v>127</v>
      </c>
      <c r="D2" t="s">
        <v>128</v>
      </c>
      <c r="E2">
        <v>20240508</v>
      </c>
      <c r="F2"/>
      <c r="M2" t="s">
        <v>136</v>
      </c>
      <c r="Z2">
        <v>0</v>
      </c>
      <c r="AA2">
        <v>0</v>
      </c>
      <c r="AK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-93119.99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S2">
        <v>0</v>
      </c>
      <c r="BT2">
        <v>0</v>
      </c>
      <c r="BU2">
        <v>0</v>
      </c>
      <c r="CT2">
        <v>0</v>
      </c>
      <c r="CV2">
        <v>0</v>
      </c>
      <c r="CX2">
        <v>0</v>
      </c>
      <c r="CZ2">
        <v>0</v>
      </c>
      <c r="DA2">
        <v>0</v>
      </c>
      <c r="DB2">
        <v>0</v>
      </c>
      <c r="DH2">
        <v>0</v>
      </c>
      <c r="DI2" t="s">
        <v>150</v>
      </c>
      <c r="DJ2">
        <v>0</v>
      </c>
      <c r="DK2">
        <v>0</v>
      </c>
      <c r="DL2">
        <v>-9.6745639999999994E-2</v>
      </c>
      <c r="DM2">
        <v>0</v>
      </c>
    </row>
    <row r="3" spans="1:117" x14ac:dyDescent="0.2">
      <c r="A3" t="s">
        <v>126</v>
      </c>
      <c r="B3" t="s">
        <v>150</v>
      </c>
      <c r="C3" t="s">
        <v>127</v>
      </c>
      <c r="D3" t="s">
        <v>128</v>
      </c>
      <c r="E3">
        <v>20240508</v>
      </c>
      <c r="F3" t="s">
        <v>291</v>
      </c>
      <c r="M3" t="s">
        <v>291</v>
      </c>
      <c r="O3" t="s">
        <v>292</v>
      </c>
      <c r="P3" t="s">
        <v>133</v>
      </c>
      <c r="Q3" t="s">
        <v>293</v>
      </c>
      <c r="S3" t="s">
        <v>230</v>
      </c>
      <c r="T3" t="s">
        <v>230</v>
      </c>
      <c r="U3" t="s">
        <v>230</v>
      </c>
      <c r="X3">
        <v>20240508</v>
      </c>
      <c r="Y3">
        <v>0</v>
      </c>
      <c r="Z3">
        <v>0</v>
      </c>
      <c r="AA3">
        <v>0</v>
      </c>
      <c r="AK3">
        <v>0</v>
      </c>
      <c r="AL3">
        <v>20240506</v>
      </c>
      <c r="AQ3">
        <v>0</v>
      </c>
      <c r="AR3">
        <v>0</v>
      </c>
      <c r="AS3">
        <v>29074.33</v>
      </c>
      <c r="AT3">
        <v>0</v>
      </c>
      <c r="AU3">
        <v>0</v>
      </c>
      <c r="AV3">
        <v>0.6633</v>
      </c>
      <c r="AW3">
        <v>1</v>
      </c>
      <c r="AX3">
        <v>-19285</v>
      </c>
      <c r="AY3">
        <v>29074.33</v>
      </c>
      <c r="AZ3">
        <v>-19285</v>
      </c>
      <c r="BA3">
        <v>29074.33</v>
      </c>
      <c r="BB3">
        <v>0</v>
      </c>
      <c r="BC3">
        <v>0</v>
      </c>
      <c r="BD3">
        <v>0</v>
      </c>
      <c r="BE3">
        <v>0</v>
      </c>
      <c r="BF3">
        <v>-19210.86</v>
      </c>
      <c r="BG3">
        <v>29074.33</v>
      </c>
      <c r="BH3">
        <v>-74.14</v>
      </c>
      <c r="BI3">
        <v>0</v>
      </c>
      <c r="BJ3">
        <v>1.5134320000000001</v>
      </c>
      <c r="BK3">
        <v>1</v>
      </c>
      <c r="BL3">
        <v>1</v>
      </c>
      <c r="BM3">
        <v>1.5134320000000001</v>
      </c>
      <c r="BN3" t="s">
        <v>134</v>
      </c>
      <c r="BR3" t="s">
        <v>250</v>
      </c>
      <c r="BS3">
        <v>0</v>
      </c>
      <c r="BT3">
        <v>0</v>
      </c>
      <c r="BU3">
        <v>0</v>
      </c>
      <c r="BW3">
        <v>20987</v>
      </c>
      <c r="BX3" t="s">
        <v>294</v>
      </c>
      <c r="BY3" t="s">
        <v>295</v>
      </c>
      <c r="CT3">
        <v>0</v>
      </c>
      <c r="CV3">
        <v>0</v>
      </c>
      <c r="CX3">
        <v>0</v>
      </c>
      <c r="CZ3">
        <v>0</v>
      </c>
      <c r="DA3">
        <v>0</v>
      </c>
      <c r="DB3">
        <v>0</v>
      </c>
      <c r="DH3">
        <v>96252385.049999997</v>
      </c>
      <c r="DI3" t="s">
        <v>150</v>
      </c>
      <c r="DJ3">
        <v>0</v>
      </c>
      <c r="DK3">
        <v>0</v>
      </c>
      <c r="DL3">
        <v>-7.7029999999999999E-5</v>
      </c>
      <c r="DM3">
        <v>8775000</v>
      </c>
    </row>
    <row r="4" spans="1:117" x14ac:dyDescent="0.2">
      <c r="A4" t="s">
        <v>126</v>
      </c>
      <c r="B4" t="s">
        <v>150</v>
      </c>
      <c r="C4" t="s">
        <v>127</v>
      </c>
      <c r="D4" t="s">
        <v>128</v>
      </c>
      <c r="E4">
        <v>20240508</v>
      </c>
      <c r="F4" t="s">
        <v>291</v>
      </c>
      <c r="M4" t="s">
        <v>291</v>
      </c>
      <c r="O4" t="s">
        <v>292</v>
      </c>
      <c r="P4" t="s">
        <v>133</v>
      </c>
      <c r="Q4" t="s">
        <v>293</v>
      </c>
      <c r="S4" t="s">
        <v>230</v>
      </c>
      <c r="T4" t="s">
        <v>230</v>
      </c>
      <c r="U4" t="s">
        <v>230</v>
      </c>
      <c r="X4">
        <v>20240509</v>
      </c>
      <c r="Y4">
        <v>0</v>
      </c>
      <c r="Z4">
        <v>0</v>
      </c>
      <c r="AA4">
        <v>0</v>
      </c>
      <c r="AK4">
        <v>0</v>
      </c>
      <c r="AL4">
        <v>20240507</v>
      </c>
      <c r="AQ4">
        <v>0</v>
      </c>
      <c r="AR4">
        <v>0</v>
      </c>
      <c r="AS4">
        <v>14992.49</v>
      </c>
      <c r="AT4">
        <v>0</v>
      </c>
      <c r="AU4">
        <v>0</v>
      </c>
      <c r="AV4">
        <v>0.66110000000000002</v>
      </c>
      <c r="AW4">
        <v>1</v>
      </c>
      <c r="AX4">
        <v>-9911.5400000000009</v>
      </c>
      <c r="AY4">
        <v>14992.49</v>
      </c>
      <c r="AZ4">
        <v>-9911.5400000000009</v>
      </c>
      <c r="BA4">
        <v>14992.49</v>
      </c>
      <c r="BB4">
        <v>0</v>
      </c>
      <c r="BC4">
        <v>0</v>
      </c>
      <c r="BD4">
        <v>0</v>
      </c>
      <c r="BE4">
        <v>0</v>
      </c>
      <c r="BF4">
        <v>-9906.2900000000009</v>
      </c>
      <c r="BG4">
        <v>14992.49</v>
      </c>
      <c r="BH4">
        <v>-5.25</v>
      </c>
      <c r="BI4">
        <v>0</v>
      </c>
      <c r="BJ4">
        <v>1.5134320000000001</v>
      </c>
      <c r="BK4">
        <v>1</v>
      </c>
      <c r="BL4">
        <v>1</v>
      </c>
      <c r="BM4">
        <v>1.5134320000000001</v>
      </c>
      <c r="BN4" t="s">
        <v>134</v>
      </c>
      <c r="BR4" t="s">
        <v>250</v>
      </c>
      <c r="BS4">
        <v>0</v>
      </c>
      <c r="BT4">
        <v>0</v>
      </c>
      <c r="BU4">
        <v>0</v>
      </c>
      <c r="BW4">
        <v>20987</v>
      </c>
      <c r="BX4" t="s">
        <v>294</v>
      </c>
      <c r="BY4" t="s">
        <v>300</v>
      </c>
      <c r="CT4">
        <v>0</v>
      </c>
      <c r="CV4">
        <v>0</v>
      </c>
      <c r="CX4">
        <v>0</v>
      </c>
      <c r="CZ4">
        <v>0</v>
      </c>
      <c r="DA4">
        <v>0</v>
      </c>
      <c r="DB4">
        <v>0</v>
      </c>
      <c r="DH4">
        <v>96252385.049999997</v>
      </c>
      <c r="DI4" t="s">
        <v>150</v>
      </c>
      <c r="DJ4">
        <v>0</v>
      </c>
      <c r="DK4">
        <v>0</v>
      </c>
      <c r="DL4">
        <v>-5.4500000000000003E-6</v>
      </c>
      <c r="DM4">
        <v>8775000</v>
      </c>
    </row>
    <row r="5" spans="1:117" x14ac:dyDescent="0.2">
      <c r="A5" t="s">
        <v>126</v>
      </c>
      <c r="B5" t="s">
        <v>150</v>
      </c>
      <c r="C5" t="s">
        <v>127</v>
      </c>
      <c r="D5" t="s">
        <v>128</v>
      </c>
      <c r="E5">
        <v>20240508</v>
      </c>
      <c r="F5" t="s">
        <v>151</v>
      </c>
      <c r="G5" t="s">
        <v>129</v>
      </c>
      <c r="H5" t="s">
        <v>152</v>
      </c>
      <c r="I5" t="s">
        <v>130</v>
      </c>
      <c r="J5" t="s">
        <v>153</v>
      </c>
      <c r="L5" t="s">
        <v>154</v>
      </c>
      <c r="M5" t="s">
        <v>155</v>
      </c>
      <c r="N5" t="s">
        <v>131</v>
      </c>
      <c r="O5" t="s">
        <v>132</v>
      </c>
      <c r="P5" t="s">
        <v>133</v>
      </c>
      <c r="Q5">
        <v>41</v>
      </c>
      <c r="S5" t="s">
        <v>145</v>
      </c>
      <c r="T5" t="s">
        <v>145</v>
      </c>
      <c r="U5" t="s">
        <v>145</v>
      </c>
      <c r="V5" t="s">
        <v>145</v>
      </c>
      <c r="Y5">
        <v>0</v>
      </c>
      <c r="Z5">
        <v>0</v>
      </c>
      <c r="AA5">
        <v>0</v>
      </c>
      <c r="AF5">
        <v>85</v>
      </c>
      <c r="AG5" t="s">
        <v>141</v>
      </c>
      <c r="AK5">
        <v>79</v>
      </c>
      <c r="AQ5">
        <v>0</v>
      </c>
      <c r="AR5">
        <v>0</v>
      </c>
      <c r="AS5">
        <v>47109</v>
      </c>
      <c r="AT5">
        <v>0</v>
      </c>
      <c r="AU5">
        <v>0</v>
      </c>
      <c r="AV5">
        <v>58.014153</v>
      </c>
      <c r="AW5">
        <v>53.414110999999998</v>
      </c>
      <c r="AX5">
        <v>2732988.75</v>
      </c>
      <c r="AY5">
        <v>2516285.34</v>
      </c>
      <c r="AZ5">
        <v>2732988.75</v>
      </c>
      <c r="BA5">
        <v>2516285.34</v>
      </c>
      <c r="BB5">
        <v>0</v>
      </c>
      <c r="BC5">
        <v>0</v>
      </c>
      <c r="BD5">
        <v>0</v>
      </c>
      <c r="BE5">
        <v>0</v>
      </c>
      <c r="BF5">
        <v>2637679.13</v>
      </c>
      <c r="BG5">
        <v>2449668</v>
      </c>
      <c r="BH5">
        <v>-95309.62</v>
      </c>
      <c r="BI5">
        <v>-66617.34</v>
      </c>
      <c r="BJ5">
        <v>55.990980999999998</v>
      </c>
      <c r="BK5">
        <v>52</v>
      </c>
      <c r="BL5">
        <v>52</v>
      </c>
      <c r="BM5">
        <v>0.92872100000000002</v>
      </c>
      <c r="BN5" t="s">
        <v>134</v>
      </c>
      <c r="BO5" t="s">
        <v>262</v>
      </c>
      <c r="BP5" t="s">
        <v>156</v>
      </c>
      <c r="BQ5" t="s">
        <v>156</v>
      </c>
      <c r="BR5" t="s">
        <v>250</v>
      </c>
      <c r="BS5">
        <v>0</v>
      </c>
      <c r="BT5">
        <v>0</v>
      </c>
      <c r="BU5">
        <v>0</v>
      </c>
      <c r="BW5">
        <v>352</v>
      </c>
      <c r="BZ5" t="s">
        <v>156</v>
      </c>
      <c r="CA5">
        <v>1</v>
      </c>
      <c r="CC5" t="s">
        <v>156</v>
      </c>
      <c r="CT5">
        <v>0</v>
      </c>
      <c r="CV5">
        <v>0</v>
      </c>
      <c r="CX5">
        <v>0</v>
      </c>
      <c r="CZ5">
        <v>0</v>
      </c>
      <c r="DA5">
        <v>0</v>
      </c>
      <c r="DB5">
        <v>0</v>
      </c>
      <c r="DH5">
        <v>96252385.049999997</v>
      </c>
      <c r="DI5" t="s">
        <v>150</v>
      </c>
      <c r="DJ5">
        <v>0</v>
      </c>
      <c r="DK5">
        <v>0</v>
      </c>
      <c r="DL5">
        <v>2.7403779400000001</v>
      </c>
      <c r="DM5">
        <v>8775000</v>
      </c>
    </row>
    <row r="6" spans="1:117" x14ac:dyDescent="0.2">
      <c r="A6" t="s">
        <v>126</v>
      </c>
      <c r="B6" t="s">
        <v>150</v>
      </c>
      <c r="C6" t="s">
        <v>127</v>
      </c>
      <c r="D6" t="s">
        <v>128</v>
      </c>
      <c r="E6">
        <v>20240508</v>
      </c>
      <c r="F6" t="s">
        <v>254</v>
      </c>
      <c r="G6" t="s">
        <v>129</v>
      </c>
      <c r="H6" t="s">
        <v>255</v>
      </c>
      <c r="I6" t="s">
        <v>130</v>
      </c>
      <c r="J6" t="s">
        <v>256</v>
      </c>
      <c r="L6" t="s">
        <v>259</v>
      </c>
      <c r="M6" t="s">
        <v>260</v>
      </c>
      <c r="N6" t="s">
        <v>131</v>
      </c>
      <c r="O6" t="s">
        <v>132</v>
      </c>
      <c r="P6" t="s">
        <v>133</v>
      </c>
      <c r="Q6">
        <v>41</v>
      </c>
      <c r="S6" t="s">
        <v>257</v>
      </c>
      <c r="T6" t="s">
        <v>257</v>
      </c>
      <c r="U6" t="s">
        <v>257</v>
      </c>
      <c r="V6" t="s">
        <v>257</v>
      </c>
      <c r="Y6">
        <v>0</v>
      </c>
      <c r="Z6">
        <v>0</v>
      </c>
      <c r="AA6">
        <v>0</v>
      </c>
      <c r="AF6">
        <v>85</v>
      </c>
      <c r="AG6" t="s">
        <v>261</v>
      </c>
      <c r="AK6">
        <v>45</v>
      </c>
      <c r="AQ6">
        <v>0</v>
      </c>
      <c r="AR6">
        <v>0</v>
      </c>
      <c r="AS6">
        <v>22210</v>
      </c>
      <c r="AT6">
        <v>0</v>
      </c>
      <c r="AU6">
        <v>0</v>
      </c>
      <c r="AV6">
        <v>127.119534</v>
      </c>
      <c r="AW6">
        <v>875.07916399999999</v>
      </c>
      <c r="AX6">
        <v>2823324.84</v>
      </c>
      <c r="AY6">
        <v>19435508.239999998</v>
      </c>
      <c r="AZ6">
        <v>2823324.84</v>
      </c>
      <c r="BA6">
        <v>19435508.239999998</v>
      </c>
      <c r="BB6">
        <v>0</v>
      </c>
      <c r="BC6">
        <v>0</v>
      </c>
      <c r="BD6">
        <v>0</v>
      </c>
      <c r="BE6">
        <v>0</v>
      </c>
      <c r="BF6">
        <v>2829283.03</v>
      </c>
      <c r="BG6">
        <v>19602546</v>
      </c>
      <c r="BH6">
        <v>5958.19</v>
      </c>
      <c r="BI6">
        <v>167037.76000000001</v>
      </c>
      <c r="BJ6">
        <v>127.3878</v>
      </c>
      <c r="BK6">
        <v>882.6</v>
      </c>
      <c r="BL6">
        <v>882.6</v>
      </c>
      <c r="BM6">
        <v>6.9284499999999998</v>
      </c>
      <c r="BN6" t="s">
        <v>134</v>
      </c>
      <c r="BO6" t="s">
        <v>262</v>
      </c>
      <c r="BP6" t="s">
        <v>258</v>
      </c>
      <c r="BQ6" t="s">
        <v>258</v>
      </c>
      <c r="BR6" t="s">
        <v>250</v>
      </c>
      <c r="BS6">
        <v>0</v>
      </c>
      <c r="BT6">
        <v>0</v>
      </c>
      <c r="BU6">
        <v>0</v>
      </c>
      <c r="BW6">
        <v>642</v>
      </c>
      <c r="BZ6" t="s">
        <v>258</v>
      </c>
      <c r="CA6">
        <v>1</v>
      </c>
      <c r="CC6" t="s">
        <v>258</v>
      </c>
      <c r="CT6">
        <v>0</v>
      </c>
      <c r="CV6">
        <v>0</v>
      </c>
      <c r="CX6">
        <v>0</v>
      </c>
      <c r="CZ6">
        <v>0</v>
      </c>
      <c r="DA6">
        <v>0</v>
      </c>
      <c r="DB6">
        <v>0</v>
      </c>
      <c r="DH6">
        <v>96252385.049999997</v>
      </c>
      <c r="DI6" t="s">
        <v>150</v>
      </c>
      <c r="DJ6">
        <v>0</v>
      </c>
      <c r="DK6">
        <v>0</v>
      </c>
      <c r="DL6">
        <v>2.9394420000000001</v>
      </c>
      <c r="DM6">
        <v>8775000</v>
      </c>
    </row>
    <row r="7" spans="1:117" x14ac:dyDescent="0.2">
      <c r="A7" t="s">
        <v>126</v>
      </c>
      <c r="B7" t="s">
        <v>150</v>
      </c>
      <c r="C7" t="s">
        <v>127</v>
      </c>
      <c r="D7" t="s">
        <v>128</v>
      </c>
      <c r="E7">
        <v>20240508</v>
      </c>
      <c r="F7" t="s">
        <v>268</v>
      </c>
      <c r="G7" t="s">
        <v>129</v>
      </c>
      <c r="H7" t="s">
        <v>269</v>
      </c>
      <c r="I7" t="s">
        <v>130</v>
      </c>
      <c r="J7" t="s">
        <v>270</v>
      </c>
      <c r="L7" t="s">
        <v>271</v>
      </c>
      <c r="M7" t="s">
        <v>272</v>
      </c>
      <c r="N7" t="s">
        <v>131</v>
      </c>
      <c r="O7" t="s">
        <v>132</v>
      </c>
      <c r="P7" t="s">
        <v>133</v>
      </c>
      <c r="Q7">
        <v>41</v>
      </c>
      <c r="S7" t="s">
        <v>273</v>
      </c>
      <c r="T7" t="s">
        <v>273</v>
      </c>
      <c r="U7" t="s">
        <v>273</v>
      </c>
      <c r="V7" t="s">
        <v>273</v>
      </c>
      <c r="Y7">
        <v>0</v>
      </c>
      <c r="Z7">
        <v>0</v>
      </c>
      <c r="AA7">
        <v>0</v>
      </c>
      <c r="AD7" t="s">
        <v>142</v>
      </c>
      <c r="AE7" t="s">
        <v>142</v>
      </c>
      <c r="AF7">
        <v>87</v>
      </c>
      <c r="AG7" t="s">
        <v>149</v>
      </c>
      <c r="AK7">
        <v>48</v>
      </c>
      <c r="AQ7">
        <v>0</v>
      </c>
      <c r="AR7">
        <v>0</v>
      </c>
      <c r="AS7">
        <v>129403</v>
      </c>
      <c r="AT7">
        <v>0</v>
      </c>
      <c r="AU7">
        <v>0</v>
      </c>
      <c r="AV7">
        <v>15.146127</v>
      </c>
      <c r="AW7">
        <v>11.947858999999999</v>
      </c>
      <c r="AX7">
        <v>1959954.23</v>
      </c>
      <c r="AY7">
        <v>1546088.83</v>
      </c>
      <c r="AZ7">
        <v>1959954.23</v>
      </c>
      <c r="BA7">
        <v>1546088.83</v>
      </c>
      <c r="BB7">
        <v>0</v>
      </c>
      <c r="BC7">
        <v>0</v>
      </c>
      <c r="BD7">
        <v>0</v>
      </c>
      <c r="BE7">
        <v>0</v>
      </c>
      <c r="BF7">
        <v>1927442.63</v>
      </c>
      <c r="BG7">
        <v>1537954.66</v>
      </c>
      <c r="BH7">
        <v>-32511.599999999999</v>
      </c>
      <c r="BI7">
        <v>-8134.17</v>
      </c>
      <c r="BJ7">
        <v>14.894883999999999</v>
      </c>
      <c r="BK7">
        <v>11.885</v>
      </c>
      <c r="BL7">
        <v>11.885</v>
      </c>
      <c r="BM7">
        <v>0.797925</v>
      </c>
      <c r="BN7" t="s">
        <v>134</v>
      </c>
      <c r="BO7" t="s">
        <v>262</v>
      </c>
      <c r="BP7" t="s">
        <v>274</v>
      </c>
      <c r="BQ7" t="s">
        <v>274</v>
      </c>
      <c r="BR7" t="s">
        <v>250</v>
      </c>
      <c r="BS7">
        <v>0</v>
      </c>
      <c r="BT7">
        <v>0</v>
      </c>
      <c r="BU7">
        <v>0</v>
      </c>
      <c r="BW7">
        <v>642</v>
      </c>
      <c r="BZ7" t="s">
        <v>274</v>
      </c>
      <c r="CA7">
        <v>1</v>
      </c>
      <c r="CC7" t="s">
        <v>274</v>
      </c>
      <c r="CT7">
        <v>0</v>
      </c>
      <c r="CV7">
        <v>0</v>
      </c>
      <c r="CX7">
        <v>0</v>
      </c>
      <c r="CZ7">
        <v>0</v>
      </c>
      <c r="DA7">
        <v>0</v>
      </c>
      <c r="DB7">
        <v>0</v>
      </c>
      <c r="DH7">
        <v>96252385.049999997</v>
      </c>
      <c r="DI7" t="s">
        <v>150</v>
      </c>
      <c r="DJ7">
        <v>0</v>
      </c>
      <c r="DK7">
        <v>0</v>
      </c>
      <c r="DL7">
        <v>2.0024881799999998</v>
      </c>
      <c r="DM7">
        <v>8775000</v>
      </c>
    </row>
    <row r="8" spans="1:117" x14ac:dyDescent="0.2">
      <c r="A8" t="s">
        <v>126</v>
      </c>
      <c r="B8" t="s">
        <v>150</v>
      </c>
      <c r="C8" t="s">
        <v>127</v>
      </c>
      <c r="D8" t="s">
        <v>128</v>
      </c>
      <c r="E8">
        <v>20240508</v>
      </c>
      <c r="F8" t="s">
        <v>296</v>
      </c>
      <c r="M8" t="s">
        <v>296</v>
      </c>
      <c r="O8" t="s">
        <v>292</v>
      </c>
      <c r="P8" t="s">
        <v>133</v>
      </c>
      <c r="Q8" t="s">
        <v>293</v>
      </c>
      <c r="S8" t="s">
        <v>257</v>
      </c>
      <c r="T8" t="s">
        <v>257</v>
      </c>
      <c r="U8" t="s">
        <v>257</v>
      </c>
      <c r="X8">
        <v>20240508</v>
      </c>
      <c r="Y8">
        <v>0</v>
      </c>
      <c r="Z8">
        <v>0</v>
      </c>
      <c r="AA8">
        <v>0</v>
      </c>
      <c r="AK8">
        <v>0</v>
      </c>
      <c r="AL8">
        <v>20240507</v>
      </c>
      <c r="AQ8">
        <v>0</v>
      </c>
      <c r="AR8">
        <v>0</v>
      </c>
      <c r="AS8">
        <v>105626.39</v>
      </c>
      <c r="AT8">
        <v>0</v>
      </c>
      <c r="AU8">
        <v>0</v>
      </c>
      <c r="AV8">
        <v>0.144403</v>
      </c>
      <c r="AW8">
        <v>1</v>
      </c>
      <c r="AX8">
        <v>-15252.82</v>
      </c>
      <c r="AY8">
        <v>105626.39</v>
      </c>
      <c r="AZ8">
        <v>-15252.82</v>
      </c>
      <c r="BA8">
        <v>105626.39</v>
      </c>
      <c r="BB8">
        <v>0</v>
      </c>
      <c r="BC8">
        <v>0</v>
      </c>
      <c r="BD8">
        <v>0</v>
      </c>
      <c r="BE8">
        <v>0</v>
      </c>
      <c r="BF8">
        <v>-15245.31</v>
      </c>
      <c r="BG8">
        <v>105626.39</v>
      </c>
      <c r="BH8">
        <v>-7.51</v>
      </c>
      <c r="BI8">
        <v>0</v>
      </c>
      <c r="BJ8">
        <v>6.9284499999999998</v>
      </c>
      <c r="BK8">
        <v>1</v>
      </c>
      <c r="BL8">
        <v>1</v>
      </c>
      <c r="BM8">
        <v>6.9284499999999998</v>
      </c>
      <c r="BN8" t="s">
        <v>134</v>
      </c>
      <c r="BR8" t="s">
        <v>250</v>
      </c>
      <c r="BS8">
        <v>0</v>
      </c>
      <c r="BT8">
        <v>0</v>
      </c>
      <c r="BU8">
        <v>0</v>
      </c>
      <c r="BW8">
        <v>20987</v>
      </c>
      <c r="BX8" t="s">
        <v>294</v>
      </c>
      <c r="BY8" t="s">
        <v>301</v>
      </c>
      <c r="CT8">
        <v>0</v>
      </c>
      <c r="CV8">
        <v>0</v>
      </c>
      <c r="CX8">
        <v>0</v>
      </c>
      <c r="CZ8">
        <v>0</v>
      </c>
      <c r="DA8">
        <v>0</v>
      </c>
      <c r="DB8">
        <v>0</v>
      </c>
      <c r="DH8">
        <v>96252385.049999997</v>
      </c>
      <c r="DI8" t="s">
        <v>150</v>
      </c>
      <c r="DJ8">
        <v>0</v>
      </c>
      <c r="DK8">
        <v>0</v>
      </c>
      <c r="DL8">
        <v>-7.7999999999999999E-6</v>
      </c>
      <c r="DM8">
        <v>8775000</v>
      </c>
    </row>
    <row r="9" spans="1:117" x14ac:dyDescent="0.2">
      <c r="A9" t="s">
        <v>126</v>
      </c>
      <c r="B9" t="s">
        <v>150</v>
      </c>
      <c r="C9" t="s">
        <v>127</v>
      </c>
      <c r="D9" t="s">
        <v>128</v>
      </c>
      <c r="E9">
        <v>20240508</v>
      </c>
      <c r="F9" t="s">
        <v>297</v>
      </c>
      <c r="M9" t="s">
        <v>297</v>
      </c>
      <c r="O9" t="s">
        <v>292</v>
      </c>
      <c r="P9" t="s">
        <v>133</v>
      </c>
      <c r="Q9" t="s">
        <v>293</v>
      </c>
      <c r="S9" t="s">
        <v>267</v>
      </c>
      <c r="T9" t="s">
        <v>267</v>
      </c>
      <c r="U9" t="s">
        <v>267</v>
      </c>
      <c r="X9">
        <v>20240508</v>
      </c>
      <c r="Y9">
        <v>0</v>
      </c>
      <c r="Z9">
        <v>0</v>
      </c>
      <c r="AA9">
        <v>0</v>
      </c>
      <c r="AK9">
        <v>0</v>
      </c>
      <c r="AL9">
        <v>20240507</v>
      </c>
      <c r="AQ9">
        <v>0</v>
      </c>
      <c r="AR9">
        <v>0</v>
      </c>
      <c r="AS9">
        <v>15114.72</v>
      </c>
      <c r="AT9">
        <v>0</v>
      </c>
      <c r="AU9">
        <v>0</v>
      </c>
      <c r="AV9">
        <v>1.077477</v>
      </c>
      <c r="AW9">
        <v>1</v>
      </c>
      <c r="AX9">
        <v>-16285.76</v>
      </c>
      <c r="AY9">
        <v>15114.72</v>
      </c>
      <c r="AZ9">
        <v>-16285.76</v>
      </c>
      <c r="BA9">
        <v>15114.72</v>
      </c>
      <c r="BB9">
        <v>0</v>
      </c>
      <c r="BC9">
        <v>0</v>
      </c>
      <c r="BD9">
        <v>0</v>
      </c>
      <c r="BE9">
        <v>0</v>
      </c>
      <c r="BF9">
        <v>-16274.77</v>
      </c>
      <c r="BG9">
        <v>15114.72</v>
      </c>
      <c r="BH9">
        <v>-10.99</v>
      </c>
      <c r="BI9">
        <v>0</v>
      </c>
      <c r="BJ9">
        <v>0.92872100000000002</v>
      </c>
      <c r="BK9">
        <v>1</v>
      </c>
      <c r="BL9">
        <v>1</v>
      </c>
      <c r="BM9">
        <v>0.92872100000000002</v>
      </c>
      <c r="BN9" t="s">
        <v>134</v>
      </c>
      <c r="BR9" t="s">
        <v>250</v>
      </c>
      <c r="BS9">
        <v>0</v>
      </c>
      <c r="BT9">
        <v>0</v>
      </c>
      <c r="BU9">
        <v>0</v>
      </c>
      <c r="BW9">
        <v>20987</v>
      </c>
      <c r="BX9" t="s">
        <v>294</v>
      </c>
      <c r="BY9" t="s">
        <v>302</v>
      </c>
      <c r="CT9">
        <v>0</v>
      </c>
      <c r="CV9">
        <v>0</v>
      </c>
      <c r="CX9">
        <v>0</v>
      </c>
      <c r="CZ9">
        <v>0</v>
      </c>
      <c r="DA9">
        <v>0</v>
      </c>
      <c r="DB9">
        <v>0</v>
      </c>
      <c r="DH9">
        <v>96252385.049999997</v>
      </c>
      <c r="DI9" t="s">
        <v>150</v>
      </c>
      <c r="DJ9">
        <v>0</v>
      </c>
      <c r="DK9">
        <v>0</v>
      </c>
      <c r="DL9">
        <v>-1.1420000000000001E-5</v>
      </c>
      <c r="DM9">
        <v>8775000</v>
      </c>
    </row>
    <row r="10" spans="1:117" x14ac:dyDescent="0.2">
      <c r="A10" t="s">
        <v>126</v>
      </c>
      <c r="B10" t="s">
        <v>150</v>
      </c>
      <c r="C10" t="s">
        <v>127</v>
      </c>
      <c r="D10" t="s">
        <v>128</v>
      </c>
      <c r="E10">
        <v>20240508</v>
      </c>
      <c r="F10" t="s">
        <v>297</v>
      </c>
      <c r="M10" t="s">
        <v>297</v>
      </c>
      <c r="O10" t="s">
        <v>292</v>
      </c>
      <c r="P10" t="s">
        <v>133</v>
      </c>
      <c r="Q10" t="s">
        <v>293</v>
      </c>
      <c r="S10" t="s">
        <v>267</v>
      </c>
      <c r="T10" t="s">
        <v>267</v>
      </c>
      <c r="U10" t="s">
        <v>267</v>
      </c>
      <c r="X10">
        <v>20240508</v>
      </c>
      <c r="Y10">
        <v>0</v>
      </c>
      <c r="Z10">
        <v>0</v>
      </c>
      <c r="AA10">
        <v>0</v>
      </c>
      <c r="AK10">
        <v>0</v>
      </c>
      <c r="AL10">
        <v>20240507</v>
      </c>
      <c r="AQ10">
        <v>0</v>
      </c>
      <c r="AR10">
        <v>0</v>
      </c>
      <c r="AS10">
        <v>30710.27</v>
      </c>
      <c r="AT10">
        <v>0</v>
      </c>
      <c r="AU10">
        <v>0</v>
      </c>
      <c r="AV10">
        <v>1.077477</v>
      </c>
      <c r="AW10">
        <v>1</v>
      </c>
      <c r="AX10">
        <v>-33089.61</v>
      </c>
      <c r="AY10">
        <v>30710.27</v>
      </c>
      <c r="AZ10">
        <v>-33089.61</v>
      </c>
      <c r="BA10">
        <v>30710.27</v>
      </c>
      <c r="BB10">
        <v>0</v>
      </c>
      <c r="BC10">
        <v>0</v>
      </c>
      <c r="BD10">
        <v>0</v>
      </c>
      <c r="BE10">
        <v>0</v>
      </c>
      <c r="BF10">
        <v>-33067.269999999997</v>
      </c>
      <c r="BG10">
        <v>30710.27</v>
      </c>
      <c r="BH10">
        <v>-22.34</v>
      </c>
      <c r="BI10">
        <v>0</v>
      </c>
      <c r="BJ10">
        <v>0.92872100000000002</v>
      </c>
      <c r="BK10">
        <v>1</v>
      </c>
      <c r="BL10">
        <v>1</v>
      </c>
      <c r="BM10">
        <v>0.92872100000000002</v>
      </c>
      <c r="BN10" t="s">
        <v>134</v>
      </c>
      <c r="BR10" t="s">
        <v>250</v>
      </c>
      <c r="BS10">
        <v>0</v>
      </c>
      <c r="BT10">
        <v>0</v>
      </c>
      <c r="BU10">
        <v>0</v>
      </c>
      <c r="BW10">
        <v>20987</v>
      </c>
      <c r="BX10" t="s">
        <v>294</v>
      </c>
      <c r="BY10" t="s">
        <v>303</v>
      </c>
      <c r="CT10">
        <v>0</v>
      </c>
      <c r="CV10">
        <v>0</v>
      </c>
      <c r="CX10">
        <v>0</v>
      </c>
      <c r="CZ10">
        <v>0</v>
      </c>
      <c r="DA10">
        <v>0</v>
      </c>
      <c r="DB10">
        <v>0</v>
      </c>
      <c r="DH10">
        <v>96252385.049999997</v>
      </c>
      <c r="DI10" t="s">
        <v>150</v>
      </c>
      <c r="DJ10">
        <v>0</v>
      </c>
      <c r="DK10">
        <v>0</v>
      </c>
      <c r="DL10">
        <v>-2.321E-5</v>
      </c>
      <c r="DM10">
        <v>8775000</v>
      </c>
    </row>
    <row r="11" spans="1:117" x14ac:dyDescent="0.2">
      <c r="A11" t="s">
        <v>126</v>
      </c>
      <c r="B11" t="s">
        <v>150</v>
      </c>
      <c r="C11" t="s">
        <v>127</v>
      </c>
      <c r="D11" t="s">
        <v>128</v>
      </c>
      <c r="E11">
        <v>20240508</v>
      </c>
      <c r="F11" t="s">
        <v>297</v>
      </c>
      <c r="M11" t="s">
        <v>297</v>
      </c>
      <c r="O11" t="s">
        <v>292</v>
      </c>
      <c r="P11" t="s">
        <v>133</v>
      </c>
      <c r="Q11" t="s">
        <v>293</v>
      </c>
      <c r="S11" t="s">
        <v>267</v>
      </c>
      <c r="T11" t="s">
        <v>267</v>
      </c>
      <c r="U11" t="s">
        <v>267</v>
      </c>
      <c r="X11">
        <v>20240508</v>
      </c>
      <c r="Y11">
        <v>0</v>
      </c>
      <c r="Z11">
        <v>0</v>
      </c>
      <c r="AA11">
        <v>0</v>
      </c>
      <c r="AK11">
        <v>0</v>
      </c>
      <c r="AL11">
        <v>20240507</v>
      </c>
      <c r="AQ11">
        <v>0</v>
      </c>
      <c r="AR11">
        <v>0</v>
      </c>
      <c r="AS11">
        <v>13751.39</v>
      </c>
      <c r="AT11">
        <v>0</v>
      </c>
      <c r="AU11">
        <v>0</v>
      </c>
      <c r="AV11">
        <v>1.077477</v>
      </c>
      <c r="AW11">
        <v>1</v>
      </c>
      <c r="AX11">
        <v>-14816.81</v>
      </c>
      <c r="AY11">
        <v>13751.39</v>
      </c>
      <c r="AZ11">
        <v>-14816.81</v>
      </c>
      <c r="BA11">
        <v>13751.39</v>
      </c>
      <c r="BB11">
        <v>0</v>
      </c>
      <c r="BC11">
        <v>0</v>
      </c>
      <c r="BD11">
        <v>0</v>
      </c>
      <c r="BE11">
        <v>0</v>
      </c>
      <c r="BF11">
        <v>-14806.8</v>
      </c>
      <c r="BG11">
        <v>13751.39</v>
      </c>
      <c r="BH11">
        <v>-10.01</v>
      </c>
      <c r="BI11">
        <v>0</v>
      </c>
      <c r="BJ11">
        <v>0.92872100000000002</v>
      </c>
      <c r="BK11">
        <v>1</v>
      </c>
      <c r="BL11">
        <v>1</v>
      </c>
      <c r="BM11">
        <v>0.92872100000000002</v>
      </c>
      <c r="BN11" t="s">
        <v>134</v>
      </c>
      <c r="BR11" t="s">
        <v>250</v>
      </c>
      <c r="BS11">
        <v>0</v>
      </c>
      <c r="BT11">
        <v>0</v>
      </c>
      <c r="BU11">
        <v>0</v>
      </c>
      <c r="BW11">
        <v>20987</v>
      </c>
      <c r="BX11" t="s">
        <v>294</v>
      </c>
      <c r="BY11" t="s">
        <v>304</v>
      </c>
      <c r="CT11">
        <v>0</v>
      </c>
      <c r="CV11">
        <v>0</v>
      </c>
      <c r="CX11">
        <v>0</v>
      </c>
      <c r="CZ11">
        <v>0</v>
      </c>
      <c r="DA11">
        <v>0</v>
      </c>
      <c r="DB11">
        <v>0</v>
      </c>
      <c r="DH11">
        <v>96252385.049999997</v>
      </c>
      <c r="DI11" t="s">
        <v>150</v>
      </c>
      <c r="DJ11">
        <v>0</v>
      </c>
      <c r="DK11">
        <v>0</v>
      </c>
      <c r="DL11">
        <v>-1.04E-5</v>
      </c>
      <c r="DM11">
        <v>8775000</v>
      </c>
    </row>
    <row r="12" spans="1:117" x14ac:dyDescent="0.2">
      <c r="A12" t="s">
        <v>126</v>
      </c>
      <c r="B12" t="s">
        <v>150</v>
      </c>
      <c r="C12" t="s">
        <v>127</v>
      </c>
      <c r="D12" t="s">
        <v>128</v>
      </c>
      <c r="E12">
        <v>20240508</v>
      </c>
      <c r="F12" t="s">
        <v>297</v>
      </c>
      <c r="M12" t="s">
        <v>297</v>
      </c>
      <c r="O12" t="s">
        <v>292</v>
      </c>
      <c r="P12" t="s">
        <v>133</v>
      </c>
      <c r="Q12" t="s">
        <v>293</v>
      </c>
      <c r="S12" t="s">
        <v>267</v>
      </c>
      <c r="T12" t="s">
        <v>267</v>
      </c>
      <c r="U12" t="s">
        <v>267</v>
      </c>
      <c r="X12">
        <v>20240508</v>
      </c>
      <c r="Y12">
        <v>0</v>
      </c>
      <c r="Z12">
        <v>0</v>
      </c>
      <c r="AA12">
        <v>0</v>
      </c>
      <c r="AK12">
        <v>0</v>
      </c>
      <c r="AL12">
        <v>20240507</v>
      </c>
      <c r="AQ12">
        <v>0</v>
      </c>
      <c r="AR12">
        <v>0</v>
      </c>
      <c r="AS12">
        <v>14119.85</v>
      </c>
      <c r="AT12">
        <v>0</v>
      </c>
      <c r="AU12">
        <v>0</v>
      </c>
      <c r="AV12">
        <v>1.077477</v>
      </c>
      <c r="AW12">
        <v>1</v>
      </c>
      <c r="AX12">
        <v>-15213.81</v>
      </c>
      <c r="AY12">
        <v>14119.85</v>
      </c>
      <c r="AZ12">
        <v>-15213.81</v>
      </c>
      <c r="BA12">
        <v>14119.85</v>
      </c>
      <c r="BB12">
        <v>0</v>
      </c>
      <c r="BC12">
        <v>0</v>
      </c>
      <c r="BD12">
        <v>0</v>
      </c>
      <c r="BE12">
        <v>0</v>
      </c>
      <c r="BF12">
        <v>-15203.54</v>
      </c>
      <c r="BG12">
        <v>14119.85</v>
      </c>
      <c r="BH12">
        <v>-10.27</v>
      </c>
      <c r="BI12">
        <v>0</v>
      </c>
      <c r="BJ12">
        <v>0.92872100000000002</v>
      </c>
      <c r="BK12">
        <v>1</v>
      </c>
      <c r="BL12">
        <v>1</v>
      </c>
      <c r="BM12">
        <v>0.92872100000000002</v>
      </c>
      <c r="BN12" t="s">
        <v>134</v>
      </c>
      <c r="BR12" t="s">
        <v>250</v>
      </c>
      <c r="BS12">
        <v>0</v>
      </c>
      <c r="BT12">
        <v>0</v>
      </c>
      <c r="BU12">
        <v>0</v>
      </c>
      <c r="BW12">
        <v>20987</v>
      </c>
      <c r="BX12" t="s">
        <v>294</v>
      </c>
      <c r="BY12" t="s">
        <v>305</v>
      </c>
      <c r="CT12">
        <v>0</v>
      </c>
      <c r="CV12">
        <v>0</v>
      </c>
      <c r="CX12">
        <v>0</v>
      </c>
      <c r="CZ12">
        <v>0</v>
      </c>
      <c r="DA12">
        <v>0</v>
      </c>
      <c r="DB12">
        <v>0</v>
      </c>
      <c r="DH12">
        <v>96252385.049999997</v>
      </c>
      <c r="DI12" t="s">
        <v>150</v>
      </c>
      <c r="DJ12">
        <v>0</v>
      </c>
      <c r="DK12">
        <v>0</v>
      </c>
      <c r="DL12">
        <v>-1.0669999999999999E-5</v>
      </c>
      <c r="DM12">
        <v>8775000</v>
      </c>
    </row>
    <row r="13" spans="1:117" x14ac:dyDescent="0.2">
      <c r="A13" t="s">
        <v>126</v>
      </c>
      <c r="B13" t="s">
        <v>150</v>
      </c>
      <c r="C13" t="s">
        <v>127</v>
      </c>
      <c r="D13" t="s">
        <v>128</v>
      </c>
      <c r="E13">
        <v>20240508</v>
      </c>
      <c r="F13" t="s">
        <v>298</v>
      </c>
      <c r="M13" t="s">
        <v>298</v>
      </c>
      <c r="O13" t="s">
        <v>292</v>
      </c>
      <c r="P13" t="s">
        <v>133</v>
      </c>
      <c r="Q13" t="s">
        <v>293</v>
      </c>
      <c r="S13" t="s">
        <v>273</v>
      </c>
      <c r="T13" t="s">
        <v>273</v>
      </c>
      <c r="U13" t="s">
        <v>273</v>
      </c>
      <c r="X13">
        <v>20240508</v>
      </c>
      <c r="Y13">
        <v>0</v>
      </c>
      <c r="Z13">
        <v>0</v>
      </c>
      <c r="AA13">
        <v>0</v>
      </c>
      <c r="AK13">
        <v>0</v>
      </c>
      <c r="AL13">
        <v>20240506</v>
      </c>
      <c r="AQ13">
        <v>0</v>
      </c>
      <c r="AR13">
        <v>0</v>
      </c>
      <c r="AS13">
        <v>16963.400000000001</v>
      </c>
      <c r="AT13">
        <v>0</v>
      </c>
      <c r="AU13">
        <v>0</v>
      </c>
      <c r="AV13">
        <v>1.2583</v>
      </c>
      <c r="AW13">
        <v>1</v>
      </c>
      <c r="AX13">
        <v>-21345.05</v>
      </c>
      <c r="AY13">
        <v>16963.400000000001</v>
      </c>
      <c r="AZ13">
        <v>-21345.05</v>
      </c>
      <c r="BA13">
        <v>16963.400000000001</v>
      </c>
      <c r="BB13">
        <v>0</v>
      </c>
      <c r="BC13">
        <v>0</v>
      </c>
      <c r="BD13">
        <v>0</v>
      </c>
      <c r="BE13">
        <v>0</v>
      </c>
      <c r="BF13">
        <v>-21259.39</v>
      </c>
      <c r="BG13">
        <v>16963.400000000001</v>
      </c>
      <c r="BH13">
        <v>-85.66</v>
      </c>
      <c r="BI13">
        <v>0</v>
      </c>
      <c r="BJ13">
        <v>0.797925</v>
      </c>
      <c r="BK13">
        <v>1</v>
      </c>
      <c r="BL13">
        <v>1</v>
      </c>
      <c r="BM13">
        <v>0.797925</v>
      </c>
      <c r="BN13" t="s">
        <v>134</v>
      </c>
      <c r="BR13" t="s">
        <v>250</v>
      </c>
      <c r="BS13">
        <v>0</v>
      </c>
      <c r="BT13">
        <v>0</v>
      </c>
      <c r="BU13">
        <v>0</v>
      </c>
      <c r="BW13">
        <v>20987</v>
      </c>
      <c r="BX13" t="s">
        <v>294</v>
      </c>
      <c r="BY13" t="s">
        <v>299</v>
      </c>
      <c r="CT13">
        <v>0</v>
      </c>
      <c r="CV13">
        <v>0</v>
      </c>
      <c r="CX13">
        <v>0</v>
      </c>
      <c r="CZ13">
        <v>0</v>
      </c>
      <c r="DA13">
        <v>0</v>
      </c>
      <c r="DB13">
        <v>0</v>
      </c>
      <c r="DH13">
        <v>96252385.049999997</v>
      </c>
      <c r="DI13" t="s">
        <v>150</v>
      </c>
      <c r="DJ13">
        <v>0</v>
      </c>
      <c r="DK13">
        <v>0</v>
      </c>
      <c r="DL13">
        <v>-8.8999999999999995E-5</v>
      </c>
      <c r="DM13">
        <v>8775000</v>
      </c>
    </row>
    <row r="14" spans="1:117" x14ac:dyDescent="0.2">
      <c r="A14" t="s">
        <v>126</v>
      </c>
      <c r="B14" t="s">
        <v>150</v>
      </c>
      <c r="C14" t="s">
        <v>127</v>
      </c>
      <c r="D14" t="s">
        <v>128</v>
      </c>
      <c r="E14">
        <v>20240508</v>
      </c>
      <c r="F14" t="s">
        <v>157</v>
      </c>
      <c r="G14" t="s">
        <v>129</v>
      </c>
      <c r="H14" t="s">
        <v>158</v>
      </c>
      <c r="I14" t="s">
        <v>130</v>
      </c>
      <c r="J14" t="s">
        <v>159</v>
      </c>
      <c r="L14" t="s">
        <v>160</v>
      </c>
      <c r="M14" t="s">
        <v>161</v>
      </c>
      <c r="N14" t="s">
        <v>131</v>
      </c>
      <c r="O14" t="s">
        <v>132</v>
      </c>
      <c r="P14" t="s">
        <v>133</v>
      </c>
      <c r="Q14">
        <v>41</v>
      </c>
      <c r="S14" t="s">
        <v>162</v>
      </c>
      <c r="T14" t="s">
        <v>127</v>
      </c>
      <c r="U14" t="s">
        <v>127</v>
      </c>
      <c r="V14" t="s">
        <v>162</v>
      </c>
      <c r="Y14">
        <v>0</v>
      </c>
      <c r="Z14">
        <v>0</v>
      </c>
      <c r="AA14">
        <v>0</v>
      </c>
      <c r="AF14">
        <v>86</v>
      </c>
      <c r="AG14" t="s">
        <v>137</v>
      </c>
      <c r="AK14">
        <v>91</v>
      </c>
      <c r="AQ14">
        <v>0</v>
      </c>
      <c r="AR14">
        <v>0</v>
      </c>
      <c r="AS14">
        <v>11808</v>
      </c>
      <c r="AT14">
        <v>0</v>
      </c>
      <c r="AU14">
        <v>0</v>
      </c>
      <c r="AV14">
        <v>312.44125400000001</v>
      </c>
      <c r="AW14">
        <v>312.44125400000001</v>
      </c>
      <c r="AX14">
        <v>3689306.33</v>
      </c>
      <c r="AY14">
        <v>3689306.33</v>
      </c>
      <c r="AZ14">
        <v>3689306.33</v>
      </c>
      <c r="BA14">
        <v>3689306.33</v>
      </c>
      <c r="BB14">
        <v>0</v>
      </c>
      <c r="BC14">
        <v>0</v>
      </c>
      <c r="BD14">
        <v>0</v>
      </c>
      <c r="BE14">
        <v>0</v>
      </c>
      <c r="BF14">
        <v>3404836.8</v>
      </c>
      <c r="BG14">
        <v>3404836.8</v>
      </c>
      <c r="BH14">
        <v>-284469.53000000003</v>
      </c>
      <c r="BI14">
        <v>-284469.53000000003</v>
      </c>
      <c r="BJ14">
        <v>288.35000000000002</v>
      </c>
      <c r="BK14">
        <v>288.35000000000002</v>
      </c>
      <c r="BL14">
        <v>288.35000000000002</v>
      </c>
      <c r="BM14">
        <v>1</v>
      </c>
      <c r="BN14" t="s">
        <v>134</v>
      </c>
      <c r="BO14" t="s">
        <v>262</v>
      </c>
      <c r="BP14" t="s">
        <v>128</v>
      </c>
      <c r="BQ14" t="s">
        <v>128</v>
      </c>
      <c r="BR14" t="s">
        <v>250</v>
      </c>
      <c r="BS14">
        <v>0</v>
      </c>
      <c r="BT14">
        <v>0</v>
      </c>
      <c r="BU14">
        <v>0</v>
      </c>
      <c r="BW14">
        <v>642</v>
      </c>
      <c r="BZ14" t="s">
        <v>128</v>
      </c>
      <c r="CA14">
        <v>1</v>
      </c>
      <c r="CC14" t="s">
        <v>128</v>
      </c>
      <c r="CT14">
        <v>0</v>
      </c>
      <c r="CV14">
        <v>0</v>
      </c>
      <c r="CX14">
        <v>0</v>
      </c>
      <c r="CZ14">
        <v>0</v>
      </c>
      <c r="DA14">
        <v>0</v>
      </c>
      <c r="DB14">
        <v>0</v>
      </c>
      <c r="DH14">
        <v>96252385.049999997</v>
      </c>
      <c r="DI14" t="s">
        <v>150</v>
      </c>
      <c r="DJ14">
        <v>0</v>
      </c>
      <c r="DK14">
        <v>0</v>
      </c>
      <c r="DL14">
        <v>3.5374051199999998</v>
      </c>
      <c r="DM14">
        <v>8775000</v>
      </c>
    </row>
    <row r="15" spans="1:117" x14ac:dyDescent="0.2">
      <c r="A15" t="s">
        <v>126</v>
      </c>
      <c r="B15" t="s">
        <v>150</v>
      </c>
      <c r="C15" t="s">
        <v>127</v>
      </c>
      <c r="D15" t="s">
        <v>128</v>
      </c>
      <c r="E15">
        <v>20240508</v>
      </c>
      <c r="F15" t="s">
        <v>163</v>
      </c>
      <c r="G15" t="s">
        <v>129</v>
      </c>
      <c r="H15" t="s">
        <v>164</v>
      </c>
      <c r="I15" t="s">
        <v>130</v>
      </c>
      <c r="J15" t="s">
        <v>165</v>
      </c>
      <c r="L15" t="s">
        <v>166</v>
      </c>
      <c r="M15" t="s">
        <v>167</v>
      </c>
      <c r="N15" t="s">
        <v>131</v>
      </c>
      <c r="O15" t="s">
        <v>132</v>
      </c>
      <c r="P15" t="s">
        <v>133</v>
      </c>
      <c r="Q15">
        <v>41</v>
      </c>
      <c r="S15" t="s">
        <v>162</v>
      </c>
      <c r="T15" t="s">
        <v>162</v>
      </c>
      <c r="U15" t="s">
        <v>127</v>
      </c>
      <c r="V15" t="s">
        <v>162</v>
      </c>
      <c r="Y15">
        <v>0</v>
      </c>
      <c r="Z15">
        <v>0</v>
      </c>
      <c r="AA15">
        <v>0</v>
      </c>
      <c r="AF15">
        <v>87</v>
      </c>
      <c r="AG15" t="s">
        <v>168</v>
      </c>
      <c r="AK15">
        <v>82</v>
      </c>
      <c r="AQ15">
        <v>0</v>
      </c>
      <c r="AR15">
        <v>0</v>
      </c>
      <c r="AS15">
        <v>7832</v>
      </c>
      <c r="AT15">
        <v>0</v>
      </c>
      <c r="AU15">
        <v>0</v>
      </c>
      <c r="AV15">
        <v>347.00168300000001</v>
      </c>
      <c r="AW15">
        <v>347.00168300000001</v>
      </c>
      <c r="AX15">
        <v>2717717.18</v>
      </c>
      <c r="AY15">
        <v>2717717.18</v>
      </c>
      <c r="AZ15">
        <v>2717717.18</v>
      </c>
      <c r="BA15">
        <v>2717717.18</v>
      </c>
      <c r="BB15">
        <v>0</v>
      </c>
      <c r="BC15">
        <v>0</v>
      </c>
      <c r="BD15">
        <v>0</v>
      </c>
      <c r="BE15">
        <v>0</v>
      </c>
      <c r="BF15">
        <v>2433089.12</v>
      </c>
      <c r="BG15">
        <v>2433089.12</v>
      </c>
      <c r="BH15">
        <v>-284628.06</v>
      </c>
      <c r="BI15">
        <v>-284628.06</v>
      </c>
      <c r="BJ15">
        <v>310.66000000000003</v>
      </c>
      <c r="BK15">
        <v>310.66000000000003</v>
      </c>
      <c r="BL15">
        <v>310.66000000000003</v>
      </c>
      <c r="BM15">
        <v>1</v>
      </c>
      <c r="BN15" t="s">
        <v>134</v>
      </c>
      <c r="BO15" t="s">
        <v>262</v>
      </c>
      <c r="BP15" t="s">
        <v>128</v>
      </c>
      <c r="BQ15" t="s">
        <v>128</v>
      </c>
      <c r="BR15" t="s">
        <v>250</v>
      </c>
      <c r="BS15">
        <v>0</v>
      </c>
      <c r="BT15">
        <v>0</v>
      </c>
      <c r="BU15">
        <v>0</v>
      </c>
      <c r="BW15">
        <v>642</v>
      </c>
      <c r="BZ15" t="s">
        <v>128</v>
      </c>
      <c r="CA15">
        <v>1</v>
      </c>
      <c r="CC15" t="s">
        <v>128</v>
      </c>
      <c r="CT15">
        <v>0</v>
      </c>
      <c r="CV15">
        <v>0</v>
      </c>
      <c r="CX15">
        <v>0</v>
      </c>
      <c r="CZ15">
        <v>0</v>
      </c>
      <c r="DA15">
        <v>0</v>
      </c>
      <c r="DB15">
        <v>0</v>
      </c>
      <c r="DH15">
        <v>96252385.049999997</v>
      </c>
      <c r="DI15" t="s">
        <v>150</v>
      </c>
      <c r="DJ15">
        <v>0</v>
      </c>
      <c r="DK15">
        <v>0</v>
      </c>
      <c r="DL15">
        <v>2.5278221599999999</v>
      </c>
      <c r="DM15">
        <v>8775000</v>
      </c>
    </row>
    <row r="16" spans="1:117" x14ac:dyDescent="0.2">
      <c r="A16" t="s">
        <v>126</v>
      </c>
      <c r="B16" t="s">
        <v>150</v>
      </c>
      <c r="C16" t="s">
        <v>127</v>
      </c>
      <c r="D16" t="s">
        <v>128</v>
      </c>
      <c r="E16">
        <v>20240508</v>
      </c>
      <c r="F16" t="s">
        <v>169</v>
      </c>
      <c r="G16" t="s">
        <v>129</v>
      </c>
      <c r="H16" t="s">
        <v>170</v>
      </c>
      <c r="I16" t="s">
        <v>130</v>
      </c>
      <c r="J16" t="s">
        <v>171</v>
      </c>
      <c r="L16" t="s">
        <v>172</v>
      </c>
      <c r="M16" t="s">
        <v>173</v>
      </c>
      <c r="N16" t="s">
        <v>131</v>
      </c>
      <c r="O16" t="s">
        <v>132</v>
      </c>
      <c r="P16" t="s">
        <v>133</v>
      </c>
      <c r="Q16">
        <v>41</v>
      </c>
      <c r="S16" t="s">
        <v>162</v>
      </c>
      <c r="T16" t="s">
        <v>162</v>
      </c>
      <c r="U16" t="s">
        <v>127</v>
      </c>
      <c r="V16" t="s">
        <v>162</v>
      </c>
      <c r="Y16">
        <v>0</v>
      </c>
      <c r="Z16">
        <v>0</v>
      </c>
      <c r="AA16">
        <v>0</v>
      </c>
      <c r="AF16">
        <v>85</v>
      </c>
      <c r="AG16" t="s">
        <v>174</v>
      </c>
      <c r="AK16">
        <v>43</v>
      </c>
      <c r="AQ16">
        <v>0</v>
      </c>
      <c r="AR16">
        <v>0</v>
      </c>
      <c r="AS16">
        <v>11808</v>
      </c>
      <c r="AT16">
        <v>0</v>
      </c>
      <c r="AU16">
        <v>0</v>
      </c>
      <c r="AV16">
        <v>327.74872900000003</v>
      </c>
      <c r="AW16">
        <v>327.74872900000003</v>
      </c>
      <c r="AX16">
        <v>3870056.99</v>
      </c>
      <c r="AY16">
        <v>3870056.99</v>
      </c>
      <c r="AZ16">
        <v>3870056.99</v>
      </c>
      <c r="BA16">
        <v>3870056.99</v>
      </c>
      <c r="BB16">
        <v>0</v>
      </c>
      <c r="BC16">
        <v>0</v>
      </c>
      <c r="BD16">
        <v>0</v>
      </c>
      <c r="BE16">
        <v>0</v>
      </c>
      <c r="BF16">
        <v>3714088.32</v>
      </c>
      <c r="BG16">
        <v>3714088.32</v>
      </c>
      <c r="BH16">
        <v>-155968.67000000001</v>
      </c>
      <c r="BI16">
        <v>-155968.67000000001</v>
      </c>
      <c r="BJ16">
        <v>314.54000000000002</v>
      </c>
      <c r="BK16">
        <v>314.54000000000002</v>
      </c>
      <c r="BL16">
        <v>314.54000000000002</v>
      </c>
      <c r="BM16">
        <v>1</v>
      </c>
      <c r="BN16" t="s">
        <v>134</v>
      </c>
      <c r="BO16" t="s">
        <v>262</v>
      </c>
      <c r="BP16" t="s">
        <v>128</v>
      </c>
      <c r="BQ16" t="s">
        <v>128</v>
      </c>
      <c r="BR16" t="s">
        <v>250</v>
      </c>
      <c r="BS16">
        <v>0</v>
      </c>
      <c r="BT16">
        <v>0</v>
      </c>
      <c r="BU16">
        <v>0</v>
      </c>
      <c r="BW16">
        <v>642</v>
      </c>
      <c r="BZ16" t="s">
        <v>128</v>
      </c>
      <c r="CA16">
        <v>1</v>
      </c>
      <c r="CC16" t="s">
        <v>128</v>
      </c>
      <c r="CT16">
        <v>0</v>
      </c>
      <c r="CV16">
        <v>0</v>
      </c>
      <c r="CX16">
        <v>0</v>
      </c>
      <c r="CZ16">
        <v>0</v>
      </c>
      <c r="DA16">
        <v>0</v>
      </c>
      <c r="DB16">
        <v>0</v>
      </c>
      <c r="DH16">
        <v>96252385.049999997</v>
      </c>
      <c r="DI16" t="s">
        <v>150</v>
      </c>
      <c r="DJ16">
        <v>0</v>
      </c>
      <c r="DK16">
        <v>0</v>
      </c>
      <c r="DL16">
        <v>3.8586974399999998</v>
      </c>
      <c r="DM16">
        <v>8775000</v>
      </c>
    </row>
    <row r="17" spans="1:117" x14ac:dyDescent="0.2">
      <c r="A17" t="s">
        <v>126</v>
      </c>
      <c r="B17" t="s">
        <v>150</v>
      </c>
      <c r="C17" t="s">
        <v>127</v>
      </c>
      <c r="D17" t="s">
        <v>128</v>
      </c>
      <c r="E17">
        <v>20240508</v>
      </c>
      <c r="F17" t="s">
        <v>175</v>
      </c>
      <c r="G17" t="s">
        <v>129</v>
      </c>
      <c r="H17" t="s">
        <v>176</v>
      </c>
      <c r="I17" t="s">
        <v>130</v>
      </c>
      <c r="J17" t="s">
        <v>177</v>
      </c>
      <c r="L17" t="s">
        <v>178</v>
      </c>
      <c r="M17" t="s">
        <v>179</v>
      </c>
      <c r="N17" t="s">
        <v>131</v>
      </c>
      <c r="O17" t="s">
        <v>132</v>
      </c>
      <c r="P17" t="s">
        <v>133</v>
      </c>
      <c r="Q17">
        <v>41</v>
      </c>
      <c r="S17" t="s">
        <v>180</v>
      </c>
      <c r="T17" t="s">
        <v>181</v>
      </c>
      <c r="U17" t="s">
        <v>127</v>
      </c>
      <c r="V17" t="s">
        <v>180</v>
      </c>
      <c r="Y17">
        <v>0</v>
      </c>
      <c r="Z17">
        <v>0</v>
      </c>
      <c r="AA17">
        <v>0</v>
      </c>
      <c r="AF17">
        <v>87</v>
      </c>
      <c r="AG17" t="s">
        <v>168</v>
      </c>
      <c r="AK17">
        <v>86</v>
      </c>
      <c r="AQ17">
        <v>0</v>
      </c>
      <c r="AR17">
        <v>0</v>
      </c>
      <c r="AS17">
        <v>7715</v>
      </c>
      <c r="AT17">
        <v>0</v>
      </c>
      <c r="AU17">
        <v>0</v>
      </c>
      <c r="AV17">
        <v>213.046998</v>
      </c>
      <c r="AW17">
        <v>213.046998</v>
      </c>
      <c r="AX17">
        <v>1643657.59</v>
      </c>
      <c r="AY17">
        <v>1643657.59</v>
      </c>
      <c r="AZ17">
        <v>1643657.59</v>
      </c>
      <c r="BA17">
        <v>1643657.59</v>
      </c>
      <c r="BB17">
        <v>0</v>
      </c>
      <c r="BC17">
        <v>0</v>
      </c>
      <c r="BD17">
        <v>0</v>
      </c>
      <c r="BE17">
        <v>0</v>
      </c>
      <c r="BF17">
        <v>1496015.65</v>
      </c>
      <c r="BG17">
        <v>1496015.65</v>
      </c>
      <c r="BH17">
        <v>-147641.94</v>
      </c>
      <c r="BI17">
        <v>-147641.94</v>
      </c>
      <c r="BJ17">
        <v>193.91</v>
      </c>
      <c r="BK17">
        <v>193.91</v>
      </c>
      <c r="BL17">
        <v>193.91</v>
      </c>
      <c r="BM17">
        <v>1</v>
      </c>
      <c r="BN17" t="s">
        <v>134</v>
      </c>
      <c r="BO17" t="s">
        <v>262</v>
      </c>
      <c r="BP17" t="s">
        <v>128</v>
      </c>
      <c r="BQ17" t="s">
        <v>128</v>
      </c>
      <c r="BR17" t="s">
        <v>250</v>
      </c>
      <c r="BS17">
        <v>0</v>
      </c>
      <c r="BT17">
        <v>0</v>
      </c>
      <c r="BU17">
        <v>0</v>
      </c>
      <c r="BW17">
        <v>352</v>
      </c>
      <c r="BZ17" t="s">
        <v>128</v>
      </c>
      <c r="CA17">
        <v>1</v>
      </c>
      <c r="CC17" t="s">
        <v>128</v>
      </c>
      <c r="CT17">
        <v>0</v>
      </c>
      <c r="CV17">
        <v>0</v>
      </c>
      <c r="CX17">
        <v>0</v>
      </c>
      <c r="CZ17">
        <v>0</v>
      </c>
      <c r="DA17">
        <v>0</v>
      </c>
      <c r="DB17">
        <v>0</v>
      </c>
      <c r="DH17">
        <v>96252385.049999997</v>
      </c>
      <c r="DI17" t="s">
        <v>150</v>
      </c>
      <c r="DJ17">
        <v>0</v>
      </c>
      <c r="DK17">
        <v>0</v>
      </c>
      <c r="DL17">
        <v>1.55426346</v>
      </c>
      <c r="DM17">
        <v>8775000</v>
      </c>
    </row>
    <row r="18" spans="1:117" x14ac:dyDescent="0.2">
      <c r="A18" t="s">
        <v>126</v>
      </c>
      <c r="B18" t="s">
        <v>150</v>
      </c>
      <c r="C18" t="s">
        <v>127</v>
      </c>
      <c r="D18" t="s">
        <v>128</v>
      </c>
      <c r="E18">
        <v>20240508</v>
      </c>
      <c r="F18">
        <v>2824100</v>
      </c>
      <c r="G18" t="s">
        <v>129</v>
      </c>
      <c r="H18" t="s">
        <v>138</v>
      </c>
      <c r="I18" t="s">
        <v>130</v>
      </c>
      <c r="J18">
        <v>2002305</v>
      </c>
      <c r="L18" t="s">
        <v>139</v>
      </c>
      <c r="M18" t="s">
        <v>140</v>
      </c>
      <c r="N18" t="s">
        <v>131</v>
      </c>
      <c r="O18" t="s">
        <v>132</v>
      </c>
      <c r="P18" t="s">
        <v>133</v>
      </c>
      <c r="Q18">
        <v>41</v>
      </c>
      <c r="S18" t="s">
        <v>127</v>
      </c>
      <c r="T18" t="s">
        <v>127</v>
      </c>
      <c r="U18" t="s">
        <v>127</v>
      </c>
      <c r="V18" t="s">
        <v>127</v>
      </c>
      <c r="Y18">
        <v>0</v>
      </c>
      <c r="Z18">
        <v>0</v>
      </c>
      <c r="AA18">
        <v>0</v>
      </c>
      <c r="AF18">
        <v>85</v>
      </c>
      <c r="AG18" t="s">
        <v>141</v>
      </c>
      <c r="AK18">
        <v>79</v>
      </c>
      <c r="AQ18">
        <v>0</v>
      </c>
      <c r="AR18">
        <v>0</v>
      </c>
      <c r="AS18">
        <v>40565</v>
      </c>
      <c r="AT18">
        <v>0</v>
      </c>
      <c r="AU18">
        <v>0</v>
      </c>
      <c r="AV18">
        <v>111.49000700000001</v>
      </c>
      <c r="AW18">
        <v>111.49000700000001</v>
      </c>
      <c r="AX18">
        <v>4522592.1399999997</v>
      </c>
      <c r="AY18">
        <v>4522592.1399999997</v>
      </c>
      <c r="AZ18">
        <v>4522592.1399999997</v>
      </c>
      <c r="BA18">
        <v>4522592.1399999997</v>
      </c>
      <c r="BB18">
        <v>0</v>
      </c>
      <c r="BC18">
        <v>0</v>
      </c>
      <c r="BD18">
        <v>0</v>
      </c>
      <c r="BE18">
        <v>0</v>
      </c>
      <c r="BF18">
        <v>4306786.05</v>
      </c>
      <c r="BG18">
        <v>4306786.05</v>
      </c>
      <c r="BH18">
        <v>-215806.09</v>
      </c>
      <c r="BI18">
        <v>-215806.09</v>
      </c>
      <c r="BJ18">
        <v>106.17</v>
      </c>
      <c r="BK18">
        <v>106.17</v>
      </c>
      <c r="BL18">
        <v>106.17</v>
      </c>
      <c r="BM18">
        <v>1</v>
      </c>
      <c r="BN18" t="s">
        <v>134</v>
      </c>
      <c r="BO18" t="s">
        <v>262</v>
      </c>
      <c r="BP18" t="s">
        <v>128</v>
      </c>
      <c r="BQ18" t="s">
        <v>128</v>
      </c>
      <c r="BR18" t="s">
        <v>250</v>
      </c>
      <c r="BS18">
        <v>0</v>
      </c>
      <c r="BT18">
        <v>0</v>
      </c>
      <c r="BU18">
        <v>0</v>
      </c>
      <c r="BW18">
        <v>352</v>
      </c>
      <c r="BZ18" t="s">
        <v>128</v>
      </c>
      <c r="CA18">
        <v>1</v>
      </c>
      <c r="CC18" t="s">
        <v>128</v>
      </c>
      <c r="CT18">
        <v>0</v>
      </c>
      <c r="CV18">
        <v>0</v>
      </c>
      <c r="CX18">
        <v>0</v>
      </c>
      <c r="CZ18">
        <v>0</v>
      </c>
      <c r="DA18">
        <v>0</v>
      </c>
      <c r="DB18">
        <v>0</v>
      </c>
      <c r="DH18">
        <v>96252385.049999997</v>
      </c>
      <c r="DI18" t="s">
        <v>150</v>
      </c>
      <c r="DJ18">
        <v>0</v>
      </c>
      <c r="DK18">
        <v>0</v>
      </c>
      <c r="DL18">
        <v>4.4744720300000003</v>
      </c>
      <c r="DM18">
        <v>8775000</v>
      </c>
    </row>
    <row r="19" spans="1:117" x14ac:dyDescent="0.2">
      <c r="A19" t="s">
        <v>126</v>
      </c>
      <c r="B19" t="s">
        <v>150</v>
      </c>
      <c r="C19" t="s">
        <v>127</v>
      </c>
      <c r="D19" t="s">
        <v>128</v>
      </c>
      <c r="E19">
        <v>20240508</v>
      </c>
      <c r="F19" t="s">
        <v>182</v>
      </c>
      <c r="G19" t="s">
        <v>129</v>
      </c>
      <c r="H19" t="s">
        <v>183</v>
      </c>
      <c r="I19" t="s">
        <v>130</v>
      </c>
      <c r="J19">
        <v>2008154</v>
      </c>
      <c r="L19" t="s">
        <v>184</v>
      </c>
      <c r="M19" t="s">
        <v>185</v>
      </c>
      <c r="N19" t="s">
        <v>131</v>
      </c>
      <c r="O19" t="s">
        <v>132</v>
      </c>
      <c r="P19" t="s">
        <v>133</v>
      </c>
      <c r="Q19">
        <v>41</v>
      </c>
      <c r="S19" t="s">
        <v>127</v>
      </c>
      <c r="T19" t="s">
        <v>127</v>
      </c>
      <c r="U19" t="s">
        <v>127</v>
      </c>
      <c r="V19" t="s">
        <v>127</v>
      </c>
      <c r="Y19">
        <v>0</v>
      </c>
      <c r="Z19">
        <v>0</v>
      </c>
      <c r="AA19">
        <v>0</v>
      </c>
      <c r="AF19">
        <v>87</v>
      </c>
      <c r="AG19" t="s">
        <v>149</v>
      </c>
      <c r="AK19">
        <v>91</v>
      </c>
      <c r="AQ19">
        <v>0</v>
      </c>
      <c r="AR19">
        <v>0</v>
      </c>
      <c r="AS19">
        <v>8299</v>
      </c>
      <c r="AT19">
        <v>0</v>
      </c>
      <c r="AU19">
        <v>0</v>
      </c>
      <c r="AV19">
        <v>567.98316699999998</v>
      </c>
      <c r="AW19">
        <v>567.98316699999998</v>
      </c>
      <c r="AX19">
        <v>4713692.3</v>
      </c>
      <c r="AY19">
        <v>4713692.3</v>
      </c>
      <c r="AZ19">
        <v>4713692.3</v>
      </c>
      <c r="BA19">
        <v>4713692.3</v>
      </c>
      <c r="BB19">
        <v>0</v>
      </c>
      <c r="BC19">
        <v>0</v>
      </c>
      <c r="BD19">
        <v>0</v>
      </c>
      <c r="BE19">
        <v>0</v>
      </c>
      <c r="BF19">
        <v>4085348.73</v>
      </c>
      <c r="BG19">
        <v>4085348.73</v>
      </c>
      <c r="BH19">
        <v>-628343.56999999995</v>
      </c>
      <c r="BI19">
        <v>-628343.56999999995</v>
      </c>
      <c r="BJ19">
        <v>492.27</v>
      </c>
      <c r="BK19">
        <v>492.27</v>
      </c>
      <c r="BL19">
        <v>492.27</v>
      </c>
      <c r="BM19">
        <v>1</v>
      </c>
      <c r="BN19" t="s">
        <v>134</v>
      </c>
      <c r="BO19" t="s">
        <v>262</v>
      </c>
      <c r="BP19" t="s">
        <v>128</v>
      </c>
      <c r="BQ19" t="s">
        <v>128</v>
      </c>
      <c r="BR19" t="s">
        <v>250</v>
      </c>
      <c r="BS19">
        <v>0</v>
      </c>
      <c r="BT19">
        <v>0</v>
      </c>
      <c r="BU19">
        <v>0</v>
      </c>
      <c r="BW19">
        <v>642</v>
      </c>
      <c r="BZ19" t="s">
        <v>128</v>
      </c>
      <c r="CA19">
        <v>1</v>
      </c>
      <c r="CC19" t="s">
        <v>128</v>
      </c>
      <c r="CT19">
        <v>0</v>
      </c>
      <c r="CV19">
        <v>0</v>
      </c>
      <c r="CX19">
        <v>0</v>
      </c>
      <c r="CZ19">
        <v>0</v>
      </c>
      <c r="DA19">
        <v>0</v>
      </c>
      <c r="DB19">
        <v>0</v>
      </c>
      <c r="DH19">
        <v>96252385.049999997</v>
      </c>
      <c r="DI19" t="s">
        <v>150</v>
      </c>
      <c r="DJ19">
        <v>0</v>
      </c>
      <c r="DK19">
        <v>0</v>
      </c>
      <c r="DL19">
        <v>4.2444129899999998</v>
      </c>
      <c r="DM19">
        <v>8775000</v>
      </c>
    </row>
    <row r="20" spans="1:117" x14ac:dyDescent="0.2">
      <c r="A20" t="s">
        <v>126</v>
      </c>
      <c r="B20" t="s">
        <v>150</v>
      </c>
      <c r="C20" t="s">
        <v>127</v>
      </c>
      <c r="D20" t="s">
        <v>128</v>
      </c>
      <c r="E20">
        <v>20240508</v>
      </c>
      <c r="F20">
        <v>9066101</v>
      </c>
      <c r="G20" t="s">
        <v>129</v>
      </c>
      <c r="H20" t="s">
        <v>277</v>
      </c>
      <c r="I20" t="s">
        <v>130</v>
      </c>
      <c r="J20" t="s">
        <v>278</v>
      </c>
      <c r="L20" t="s">
        <v>279</v>
      </c>
      <c r="M20" t="s">
        <v>280</v>
      </c>
      <c r="N20" t="s">
        <v>131</v>
      </c>
      <c r="O20" t="s">
        <v>132</v>
      </c>
      <c r="P20" t="s">
        <v>133</v>
      </c>
      <c r="Q20">
        <v>41</v>
      </c>
      <c r="S20" t="s">
        <v>127</v>
      </c>
      <c r="T20" t="s">
        <v>127</v>
      </c>
      <c r="U20" t="s">
        <v>127</v>
      </c>
      <c r="V20" t="s">
        <v>127</v>
      </c>
      <c r="Y20">
        <v>0</v>
      </c>
      <c r="Z20">
        <v>0</v>
      </c>
      <c r="AA20">
        <v>0</v>
      </c>
      <c r="AF20">
        <v>83</v>
      </c>
      <c r="AG20" t="s">
        <v>281</v>
      </c>
      <c r="AK20">
        <v>36</v>
      </c>
      <c r="AQ20">
        <v>0</v>
      </c>
      <c r="AR20">
        <v>0</v>
      </c>
      <c r="AS20">
        <v>12975</v>
      </c>
      <c r="AT20">
        <v>0</v>
      </c>
      <c r="AU20">
        <v>0</v>
      </c>
      <c r="AV20">
        <v>156.25672900000001</v>
      </c>
      <c r="AW20">
        <v>156.25672900000001</v>
      </c>
      <c r="AX20">
        <v>2027431.06</v>
      </c>
      <c r="AY20">
        <v>2027431.06</v>
      </c>
      <c r="AZ20">
        <v>2027431.06</v>
      </c>
      <c r="BA20">
        <v>2027431.06</v>
      </c>
      <c r="BB20">
        <v>0</v>
      </c>
      <c r="BC20">
        <v>0</v>
      </c>
      <c r="BD20">
        <v>0</v>
      </c>
      <c r="BE20">
        <v>0</v>
      </c>
      <c r="BF20">
        <v>2073534.75</v>
      </c>
      <c r="BG20">
        <v>2073534.75</v>
      </c>
      <c r="BH20">
        <v>46103.69</v>
      </c>
      <c r="BI20">
        <v>46103.69</v>
      </c>
      <c r="BJ20">
        <v>159.81</v>
      </c>
      <c r="BK20">
        <v>159.81</v>
      </c>
      <c r="BL20">
        <v>159.81</v>
      </c>
      <c r="BM20">
        <v>1</v>
      </c>
      <c r="BN20" t="s">
        <v>134</v>
      </c>
      <c r="BO20" t="s">
        <v>262</v>
      </c>
      <c r="BP20" t="s">
        <v>128</v>
      </c>
      <c r="BQ20" t="s">
        <v>128</v>
      </c>
      <c r="BR20" t="s">
        <v>250</v>
      </c>
      <c r="BS20">
        <v>0</v>
      </c>
      <c r="BT20">
        <v>0</v>
      </c>
      <c r="BU20">
        <v>0</v>
      </c>
      <c r="BW20">
        <v>19</v>
      </c>
      <c r="BZ20" t="s">
        <v>128</v>
      </c>
      <c r="CA20">
        <v>1</v>
      </c>
      <c r="CC20" t="s">
        <v>128</v>
      </c>
      <c r="CT20">
        <v>0</v>
      </c>
      <c r="CV20">
        <v>0</v>
      </c>
      <c r="CX20">
        <v>0</v>
      </c>
      <c r="CZ20">
        <v>0</v>
      </c>
      <c r="DA20">
        <v>0</v>
      </c>
      <c r="DB20">
        <v>0</v>
      </c>
      <c r="DH20">
        <v>96252385.049999997</v>
      </c>
      <c r="DI20" t="s">
        <v>150</v>
      </c>
      <c r="DJ20">
        <v>0</v>
      </c>
      <c r="DK20">
        <v>0</v>
      </c>
      <c r="DL20">
        <v>2.1542684400000001</v>
      </c>
      <c r="DM20">
        <v>8775000</v>
      </c>
    </row>
    <row r="21" spans="1:117" x14ac:dyDescent="0.2">
      <c r="A21" t="s">
        <v>126</v>
      </c>
      <c r="B21" t="s">
        <v>150</v>
      </c>
      <c r="C21" t="s">
        <v>127</v>
      </c>
      <c r="D21" t="s">
        <v>128</v>
      </c>
      <c r="E21">
        <v>20240508</v>
      </c>
      <c r="F21" t="s">
        <v>186</v>
      </c>
      <c r="G21" t="s">
        <v>129</v>
      </c>
      <c r="H21" t="s">
        <v>187</v>
      </c>
      <c r="I21" t="s">
        <v>130</v>
      </c>
      <c r="J21" t="s">
        <v>188</v>
      </c>
      <c r="L21" t="s">
        <v>189</v>
      </c>
      <c r="M21" t="s">
        <v>190</v>
      </c>
      <c r="N21" t="s">
        <v>131</v>
      </c>
      <c r="O21" t="s">
        <v>132</v>
      </c>
      <c r="P21" t="s">
        <v>133</v>
      </c>
      <c r="Q21">
        <v>41</v>
      </c>
      <c r="S21" t="s">
        <v>127</v>
      </c>
      <c r="T21" t="s">
        <v>127</v>
      </c>
      <c r="U21" t="s">
        <v>127</v>
      </c>
      <c r="V21" t="s">
        <v>127</v>
      </c>
      <c r="Y21">
        <v>0</v>
      </c>
      <c r="Z21">
        <v>0</v>
      </c>
      <c r="AA21">
        <v>0</v>
      </c>
      <c r="AF21">
        <v>88</v>
      </c>
      <c r="AG21" t="s">
        <v>191</v>
      </c>
      <c r="AK21">
        <v>92</v>
      </c>
      <c r="AQ21">
        <v>0</v>
      </c>
      <c r="AR21">
        <v>0</v>
      </c>
      <c r="AS21">
        <v>46758</v>
      </c>
      <c r="AT21">
        <v>0</v>
      </c>
      <c r="AU21">
        <v>0</v>
      </c>
      <c r="AV21">
        <v>142.59847199999999</v>
      </c>
      <c r="AW21">
        <v>142.59847199999999</v>
      </c>
      <c r="AX21">
        <v>6667619.3700000001</v>
      </c>
      <c r="AY21">
        <v>6667619.3700000001</v>
      </c>
      <c r="AZ21">
        <v>6667619.3700000001</v>
      </c>
      <c r="BA21">
        <v>6667619.3700000001</v>
      </c>
      <c r="BB21">
        <v>0</v>
      </c>
      <c r="BC21">
        <v>0</v>
      </c>
      <c r="BD21">
        <v>0</v>
      </c>
      <c r="BE21">
        <v>0</v>
      </c>
      <c r="BF21">
        <v>8088198.8399999999</v>
      </c>
      <c r="BG21">
        <v>8088198.8399999999</v>
      </c>
      <c r="BH21">
        <v>1420579.47</v>
      </c>
      <c r="BI21">
        <v>1420579.47</v>
      </c>
      <c r="BJ21">
        <v>172.98</v>
      </c>
      <c r="BK21">
        <v>172.98</v>
      </c>
      <c r="BL21">
        <v>172.98</v>
      </c>
      <c r="BM21">
        <v>1</v>
      </c>
      <c r="BN21" t="s">
        <v>134</v>
      </c>
      <c r="BO21" t="s">
        <v>262</v>
      </c>
      <c r="BP21" t="s">
        <v>128</v>
      </c>
      <c r="BQ21" t="s">
        <v>128</v>
      </c>
      <c r="BR21" t="s">
        <v>250</v>
      </c>
      <c r="BS21">
        <v>0</v>
      </c>
      <c r="BT21">
        <v>0</v>
      </c>
      <c r="BU21">
        <v>0</v>
      </c>
      <c r="BW21">
        <v>642</v>
      </c>
      <c r="BZ21" t="s">
        <v>128</v>
      </c>
      <c r="CA21">
        <v>1</v>
      </c>
      <c r="CC21" t="s">
        <v>128</v>
      </c>
      <c r="CT21">
        <v>0</v>
      </c>
      <c r="CV21">
        <v>0</v>
      </c>
      <c r="CX21">
        <v>0</v>
      </c>
      <c r="CZ21">
        <v>0</v>
      </c>
      <c r="DA21">
        <v>0</v>
      </c>
      <c r="DB21">
        <v>0</v>
      </c>
      <c r="DH21">
        <v>96252385.049999997</v>
      </c>
      <c r="DI21" t="s">
        <v>150</v>
      </c>
      <c r="DJ21">
        <v>0</v>
      </c>
      <c r="DK21">
        <v>0</v>
      </c>
      <c r="DL21">
        <v>8.40311524</v>
      </c>
      <c r="DM21">
        <v>8775000</v>
      </c>
    </row>
    <row r="22" spans="1:117" x14ac:dyDescent="0.2">
      <c r="A22" t="s">
        <v>126</v>
      </c>
      <c r="B22" t="s">
        <v>150</v>
      </c>
      <c r="C22" t="s">
        <v>127</v>
      </c>
      <c r="D22" t="s">
        <v>128</v>
      </c>
      <c r="E22">
        <v>20240508</v>
      </c>
      <c r="F22">
        <v>23135106</v>
      </c>
      <c r="G22" t="s">
        <v>129</v>
      </c>
      <c r="H22" t="s">
        <v>192</v>
      </c>
      <c r="I22" t="s">
        <v>130</v>
      </c>
      <c r="J22">
        <v>2000019</v>
      </c>
      <c r="L22" t="s">
        <v>193</v>
      </c>
      <c r="M22" t="s">
        <v>194</v>
      </c>
      <c r="N22" t="s">
        <v>131</v>
      </c>
      <c r="O22" t="s">
        <v>132</v>
      </c>
      <c r="P22" t="s">
        <v>133</v>
      </c>
      <c r="Q22">
        <v>41</v>
      </c>
      <c r="S22" t="s">
        <v>127</v>
      </c>
      <c r="T22" t="s">
        <v>127</v>
      </c>
      <c r="U22" t="s">
        <v>127</v>
      </c>
      <c r="V22" t="s">
        <v>127</v>
      </c>
      <c r="Y22">
        <v>0</v>
      </c>
      <c r="Z22">
        <v>0</v>
      </c>
      <c r="AA22">
        <v>0</v>
      </c>
      <c r="AF22">
        <v>83</v>
      </c>
      <c r="AG22" t="s">
        <v>195</v>
      </c>
      <c r="AK22">
        <v>67</v>
      </c>
      <c r="AQ22">
        <v>0</v>
      </c>
      <c r="AR22">
        <v>0</v>
      </c>
      <c r="AS22">
        <v>57047</v>
      </c>
      <c r="AT22">
        <v>0</v>
      </c>
      <c r="AU22">
        <v>0</v>
      </c>
      <c r="AV22">
        <v>173.31542899999999</v>
      </c>
      <c r="AW22">
        <v>173.31542899999999</v>
      </c>
      <c r="AX22">
        <v>9887125.3000000007</v>
      </c>
      <c r="AY22">
        <v>9887125.3000000007</v>
      </c>
      <c r="AZ22">
        <v>9887125.3000000007</v>
      </c>
      <c r="BA22">
        <v>9887125.3000000007</v>
      </c>
      <c r="BB22">
        <v>0</v>
      </c>
      <c r="BC22">
        <v>0</v>
      </c>
      <c r="BD22">
        <v>0</v>
      </c>
      <c r="BE22">
        <v>0</v>
      </c>
      <c r="BF22">
        <v>10768191.720000001</v>
      </c>
      <c r="BG22">
        <v>10768191.720000001</v>
      </c>
      <c r="BH22">
        <v>881066.42</v>
      </c>
      <c r="BI22">
        <v>881066.42</v>
      </c>
      <c r="BJ22">
        <v>188.76</v>
      </c>
      <c r="BK22">
        <v>188.76</v>
      </c>
      <c r="BL22">
        <v>188.76</v>
      </c>
      <c r="BM22">
        <v>1</v>
      </c>
      <c r="BN22" t="s">
        <v>134</v>
      </c>
      <c r="BO22" t="s">
        <v>262</v>
      </c>
      <c r="BP22" t="s">
        <v>128</v>
      </c>
      <c r="BQ22" t="s">
        <v>128</v>
      </c>
      <c r="BR22" t="s">
        <v>250</v>
      </c>
      <c r="BS22">
        <v>0</v>
      </c>
      <c r="BT22">
        <v>0</v>
      </c>
      <c r="BU22">
        <v>0</v>
      </c>
      <c r="BW22">
        <v>352</v>
      </c>
      <c r="BZ22" t="s">
        <v>128</v>
      </c>
      <c r="CA22">
        <v>1</v>
      </c>
      <c r="CC22" t="s">
        <v>128</v>
      </c>
      <c r="CT22">
        <v>0</v>
      </c>
      <c r="CV22">
        <v>0</v>
      </c>
      <c r="CX22">
        <v>0</v>
      </c>
      <c r="CZ22">
        <v>0</v>
      </c>
      <c r="DA22">
        <v>0</v>
      </c>
      <c r="DB22">
        <v>0</v>
      </c>
      <c r="DH22">
        <v>96252385.049999997</v>
      </c>
      <c r="DI22" t="s">
        <v>150</v>
      </c>
      <c r="DJ22">
        <v>0</v>
      </c>
      <c r="DK22">
        <v>0</v>
      </c>
      <c r="DL22">
        <v>11.187454430000001</v>
      </c>
      <c r="DM22">
        <v>8775000</v>
      </c>
    </row>
    <row r="23" spans="1:117" x14ac:dyDescent="0.2">
      <c r="A23" t="s">
        <v>126</v>
      </c>
      <c r="B23" t="s">
        <v>150</v>
      </c>
      <c r="C23" t="s">
        <v>127</v>
      </c>
      <c r="D23" t="s">
        <v>128</v>
      </c>
      <c r="E23">
        <v>20240508</v>
      </c>
      <c r="F23">
        <v>52769106</v>
      </c>
      <c r="G23" t="s">
        <v>129</v>
      </c>
      <c r="H23" t="s">
        <v>196</v>
      </c>
      <c r="I23" t="s">
        <v>130</v>
      </c>
      <c r="J23">
        <v>2065159</v>
      </c>
      <c r="L23" t="s">
        <v>197</v>
      </c>
      <c r="M23" t="s">
        <v>198</v>
      </c>
      <c r="N23" t="s">
        <v>131</v>
      </c>
      <c r="O23" t="s">
        <v>132</v>
      </c>
      <c r="P23" t="s">
        <v>133</v>
      </c>
      <c r="Q23">
        <v>41</v>
      </c>
      <c r="S23" t="s">
        <v>127</v>
      </c>
      <c r="T23" t="s">
        <v>127</v>
      </c>
      <c r="U23" t="s">
        <v>127</v>
      </c>
      <c r="V23" t="s">
        <v>127</v>
      </c>
      <c r="Y23">
        <v>0</v>
      </c>
      <c r="Z23">
        <v>0</v>
      </c>
      <c r="AA23">
        <v>0</v>
      </c>
      <c r="AF23">
        <v>87</v>
      </c>
      <c r="AG23" t="s">
        <v>149</v>
      </c>
      <c r="AK23">
        <v>73</v>
      </c>
      <c r="AQ23">
        <v>0</v>
      </c>
      <c r="AR23">
        <v>0</v>
      </c>
      <c r="AS23">
        <v>7949</v>
      </c>
      <c r="AT23">
        <v>0</v>
      </c>
      <c r="AU23">
        <v>0</v>
      </c>
      <c r="AV23">
        <v>248.30786000000001</v>
      </c>
      <c r="AW23">
        <v>248.30786000000001</v>
      </c>
      <c r="AX23">
        <v>1973799.18</v>
      </c>
      <c r="AY23">
        <v>1973799.18</v>
      </c>
      <c r="AZ23">
        <v>1973799.18</v>
      </c>
      <c r="BA23">
        <v>1973799.18</v>
      </c>
      <c r="BB23">
        <v>0</v>
      </c>
      <c r="BC23">
        <v>0</v>
      </c>
      <c r="BD23">
        <v>0</v>
      </c>
      <c r="BE23">
        <v>0</v>
      </c>
      <c r="BF23">
        <v>1706014.38</v>
      </c>
      <c r="BG23">
        <v>1706014.38</v>
      </c>
      <c r="BH23">
        <v>-267784.8</v>
      </c>
      <c r="BI23">
        <v>-267784.8</v>
      </c>
      <c r="BJ23">
        <v>214.62</v>
      </c>
      <c r="BK23">
        <v>214.62</v>
      </c>
      <c r="BL23">
        <v>214.62</v>
      </c>
      <c r="BM23">
        <v>1</v>
      </c>
      <c r="BN23" t="s">
        <v>134</v>
      </c>
      <c r="BO23" t="s">
        <v>262</v>
      </c>
      <c r="BP23" t="s">
        <v>128</v>
      </c>
      <c r="BQ23" t="s">
        <v>128</v>
      </c>
      <c r="BR23" t="s">
        <v>250</v>
      </c>
      <c r="BS23">
        <v>0</v>
      </c>
      <c r="BT23">
        <v>0</v>
      </c>
      <c r="BU23">
        <v>0</v>
      </c>
      <c r="BW23">
        <v>642</v>
      </c>
      <c r="BZ23" t="s">
        <v>128</v>
      </c>
      <c r="CA23">
        <v>1</v>
      </c>
      <c r="CC23" t="s">
        <v>128</v>
      </c>
      <c r="CT23">
        <v>0</v>
      </c>
      <c r="CV23">
        <v>0</v>
      </c>
      <c r="CX23">
        <v>0</v>
      </c>
      <c r="CZ23">
        <v>0</v>
      </c>
      <c r="DA23">
        <v>0</v>
      </c>
      <c r="DB23">
        <v>0</v>
      </c>
      <c r="DH23">
        <v>96252385.049999997</v>
      </c>
      <c r="DI23" t="s">
        <v>150</v>
      </c>
      <c r="DJ23">
        <v>0</v>
      </c>
      <c r="DK23">
        <v>0</v>
      </c>
      <c r="DL23">
        <v>1.7724385499999999</v>
      </c>
      <c r="DM23">
        <v>8775000</v>
      </c>
    </row>
    <row r="24" spans="1:117" x14ac:dyDescent="0.2">
      <c r="A24" t="s">
        <v>126</v>
      </c>
      <c r="B24" t="s">
        <v>150</v>
      </c>
      <c r="C24" t="s">
        <v>127</v>
      </c>
      <c r="D24" t="s">
        <v>128</v>
      </c>
      <c r="E24">
        <v>20240508</v>
      </c>
      <c r="F24">
        <v>53015103</v>
      </c>
      <c r="G24" t="s">
        <v>129</v>
      </c>
      <c r="H24" t="s">
        <v>199</v>
      </c>
      <c r="I24" t="s">
        <v>130</v>
      </c>
      <c r="J24">
        <v>2065308</v>
      </c>
      <c r="L24" t="s">
        <v>200</v>
      </c>
      <c r="M24" t="s">
        <v>201</v>
      </c>
      <c r="N24" t="s">
        <v>131</v>
      </c>
      <c r="O24" t="s">
        <v>132</v>
      </c>
      <c r="P24" t="s">
        <v>133</v>
      </c>
      <c r="Q24">
        <v>41</v>
      </c>
      <c r="S24" t="s">
        <v>127</v>
      </c>
      <c r="T24" t="s">
        <v>127</v>
      </c>
      <c r="U24" t="s">
        <v>127</v>
      </c>
      <c r="V24" t="s">
        <v>127</v>
      </c>
      <c r="Y24">
        <v>0</v>
      </c>
      <c r="Z24">
        <v>0</v>
      </c>
      <c r="AA24">
        <v>0</v>
      </c>
      <c r="AF24">
        <v>82</v>
      </c>
      <c r="AG24" t="s">
        <v>202</v>
      </c>
      <c r="AK24">
        <v>91</v>
      </c>
      <c r="AQ24">
        <v>0</v>
      </c>
      <c r="AR24">
        <v>0</v>
      </c>
      <c r="AS24">
        <v>12158</v>
      </c>
      <c r="AT24">
        <v>0</v>
      </c>
      <c r="AU24">
        <v>0</v>
      </c>
      <c r="AV24">
        <v>237.86141599999999</v>
      </c>
      <c r="AW24">
        <v>237.86141599999999</v>
      </c>
      <c r="AX24">
        <v>2891919.1</v>
      </c>
      <c r="AY24">
        <v>2891919.1</v>
      </c>
      <c r="AZ24">
        <v>2891919.1</v>
      </c>
      <c r="BA24">
        <v>2891919.1</v>
      </c>
      <c r="BB24">
        <v>0</v>
      </c>
      <c r="BC24">
        <v>0</v>
      </c>
      <c r="BD24">
        <v>0</v>
      </c>
      <c r="BE24">
        <v>0</v>
      </c>
      <c r="BF24">
        <v>2980168.96</v>
      </c>
      <c r="BG24">
        <v>2980168.96</v>
      </c>
      <c r="BH24">
        <v>88249.86</v>
      </c>
      <c r="BI24">
        <v>88249.86</v>
      </c>
      <c r="BJ24">
        <v>245.12</v>
      </c>
      <c r="BK24">
        <v>245.12</v>
      </c>
      <c r="BL24">
        <v>245.12</v>
      </c>
      <c r="BM24">
        <v>1</v>
      </c>
      <c r="BN24" t="s">
        <v>134</v>
      </c>
      <c r="BO24" t="s">
        <v>262</v>
      </c>
      <c r="BP24" t="s">
        <v>128</v>
      </c>
      <c r="BQ24" t="s">
        <v>128</v>
      </c>
      <c r="BR24" t="s">
        <v>250</v>
      </c>
      <c r="BS24">
        <v>0</v>
      </c>
      <c r="BT24">
        <v>0</v>
      </c>
      <c r="BU24">
        <v>0</v>
      </c>
      <c r="BW24">
        <v>642</v>
      </c>
      <c r="BZ24" t="s">
        <v>128</v>
      </c>
      <c r="CA24">
        <v>1</v>
      </c>
      <c r="CC24" t="s">
        <v>128</v>
      </c>
      <c r="CT24">
        <v>0</v>
      </c>
      <c r="CV24">
        <v>0</v>
      </c>
      <c r="CX24">
        <v>0</v>
      </c>
      <c r="CZ24">
        <v>0</v>
      </c>
      <c r="DA24">
        <v>0</v>
      </c>
      <c r="DB24">
        <v>0</v>
      </c>
      <c r="DH24">
        <v>96252385.049999997</v>
      </c>
      <c r="DI24" t="s">
        <v>150</v>
      </c>
      <c r="DJ24">
        <v>0</v>
      </c>
      <c r="DK24">
        <v>0</v>
      </c>
      <c r="DL24">
        <v>3.09620272</v>
      </c>
      <c r="DM24">
        <v>8775000</v>
      </c>
    </row>
    <row r="25" spans="1:117" x14ac:dyDescent="0.2">
      <c r="A25" t="s">
        <v>126</v>
      </c>
      <c r="B25" t="s">
        <v>150</v>
      </c>
      <c r="C25" t="s">
        <v>127</v>
      </c>
      <c r="D25" t="s">
        <v>128</v>
      </c>
      <c r="E25">
        <v>20240508</v>
      </c>
      <c r="F25">
        <v>405780909</v>
      </c>
      <c r="G25" t="s">
        <v>129</v>
      </c>
      <c r="H25" t="s">
        <v>203</v>
      </c>
      <c r="I25" t="s">
        <v>130</v>
      </c>
      <c r="J25">
        <v>4057808</v>
      </c>
      <c r="L25" t="s">
        <v>204</v>
      </c>
      <c r="M25" t="s">
        <v>205</v>
      </c>
      <c r="N25" t="s">
        <v>131</v>
      </c>
      <c r="O25" t="s">
        <v>132</v>
      </c>
      <c r="P25" t="s">
        <v>133</v>
      </c>
      <c r="Q25">
        <v>41</v>
      </c>
      <c r="S25" t="s">
        <v>206</v>
      </c>
      <c r="T25" t="s">
        <v>206</v>
      </c>
      <c r="U25" t="s">
        <v>206</v>
      </c>
      <c r="V25" t="s">
        <v>206</v>
      </c>
      <c r="Y25">
        <v>0</v>
      </c>
      <c r="Z25">
        <v>0</v>
      </c>
      <c r="AA25">
        <v>0</v>
      </c>
      <c r="AD25" t="s">
        <v>142</v>
      </c>
      <c r="AE25" t="s">
        <v>142</v>
      </c>
      <c r="AF25">
        <v>84</v>
      </c>
      <c r="AG25" t="s">
        <v>207</v>
      </c>
      <c r="AK25">
        <v>87</v>
      </c>
      <c r="AQ25">
        <v>0</v>
      </c>
      <c r="AR25">
        <v>0</v>
      </c>
      <c r="AS25">
        <v>6196</v>
      </c>
      <c r="AT25">
        <v>0</v>
      </c>
      <c r="AU25">
        <v>0</v>
      </c>
      <c r="AV25">
        <v>471.496173</v>
      </c>
      <c r="AW25">
        <v>434.79495300000002</v>
      </c>
      <c r="AX25">
        <v>2921390.29</v>
      </c>
      <c r="AY25">
        <v>2693989.53</v>
      </c>
      <c r="AZ25">
        <v>2921390.29</v>
      </c>
      <c r="BA25">
        <v>2693989.53</v>
      </c>
      <c r="BB25">
        <v>0</v>
      </c>
      <c r="BC25">
        <v>0</v>
      </c>
      <c r="BD25">
        <v>0</v>
      </c>
      <c r="BE25">
        <v>0</v>
      </c>
      <c r="BF25">
        <v>2968168.48</v>
      </c>
      <c r="BG25">
        <v>2756600.4</v>
      </c>
      <c r="BH25">
        <v>46778.19</v>
      </c>
      <c r="BI25">
        <v>62610.87</v>
      </c>
      <c r="BJ25">
        <v>479.04591399999998</v>
      </c>
      <c r="BK25">
        <v>444.9</v>
      </c>
      <c r="BL25">
        <v>444.9</v>
      </c>
      <c r="BM25">
        <v>0.92872100000000002</v>
      </c>
      <c r="BN25" t="s">
        <v>134</v>
      </c>
      <c r="BO25" t="s">
        <v>262</v>
      </c>
      <c r="BP25" t="s">
        <v>156</v>
      </c>
      <c r="BQ25" t="s">
        <v>156</v>
      </c>
      <c r="BR25" t="s">
        <v>250</v>
      </c>
      <c r="BS25">
        <v>0</v>
      </c>
      <c r="BT25">
        <v>0</v>
      </c>
      <c r="BU25">
        <v>0</v>
      </c>
      <c r="BW25">
        <v>642</v>
      </c>
      <c r="BZ25" t="s">
        <v>156</v>
      </c>
      <c r="CA25">
        <v>1</v>
      </c>
      <c r="CC25" t="s">
        <v>156</v>
      </c>
      <c r="CT25">
        <v>0</v>
      </c>
      <c r="CV25">
        <v>0</v>
      </c>
      <c r="CX25">
        <v>0</v>
      </c>
      <c r="CZ25">
        <v>0</v>
      </c>
      <c r="DA25">
        <v>0</v>
      </c>
      <c r="DB25">
        <v>0</v>
      </c>
      <c r="DH25">
        <v>96252385.049999997</v>
      </c>
      <c r="DI25" t="s">
        <v>150</v>
      </c>
      <c r="DJ25">
        <v>0</v>
      </c>
      <c r="DK25">
        <v>0</v>
      </c>
      <c r="DL25">
        <v>3.08373499</v>
      </c>
      <c r="DM25">
        <v>8775000</v>
      </c>
    </row>
    <row r="26" spans="1:117" x14ac:dyDescent="0.2">
      <c r="A26" t="s">
        <v>126</v>
      </c>
      <c r="B26" t="s">
        <v>150</v>
      </c>
      <c r="C26" t="s">
        <v>127</v>
      </c>
      <c r="D26" t="s">
        <v>128</v>
      </c>
      <c r="E26">
        <v>20240508</v>
      </c>
      <c r="F26">
        <v>406141903</v>
      </c>
      <c r="G26" t="s">
        <v>129</v>
      </c>
      <c r="H26" t="s">
        <v>208</v>
      </c>
      <c r="I26" t="s">
        <v>130</v>
      </c>
      <c r="J26">
        <v>4061412</v>
      </c>
      <c r="L26" t="s">
        <v>209</v>
      </c>
      <c r="M26" t="s">
        <v>210</v>
      </c>
      <c r="N26" t="s">
        <v>131</v>
      </c>
      <c r="O26" t="s">
        <v>132</v>
      </c>
      <c r="P26" t="s">
        <v>133</v>
      </c>
      <c r="Q26">
        <v>41</v>
      </c>
      <c r="S26" t="s">
        <v>206</v>
      </c>
      <c r="T26" t="s">
        <v>206</v>
      </c>
      <c r="U26" t="s">
        <v>206</v>
      </c>
      <c r="V26" t="s">
        <v>206</v>
      </c>
      <c r="Y26">
        <v>0</v>
      </c>
      <c r="Z26">
        <v>0</v>
      </c>
      <c r="AA26">
        <v>0</v>
      </c>
      <c r="AD26" t="s">
        <v>142</v>
      </c>
      <c r="AE26" t="s">
        <v>142</v>
      </c>
      <c r="AF26">
        <v>83</v>
      </c>
      <c r="AG26" t="s">
        <v>211</v>
      </c>
      <c r="AK26">
        <v>57</v>
      </c>
      <c r="AQ26">
        <v>0</v>
      </c>
      <c r="AR26">
        <v>0</v>
      </c>
      <c r="AS26">
        <v>3157</v>
      </c>
      <c r="AT26">
        <v>0</v>
      </c>
      <c r="AU26">
        <v>0</v>
      </c>
      <c r="AV26">
        <v>896.52726299999995</v>
      </c>
      <c r="AW26">
        <v>826.66935699999999</v>
      </c>
      <c r="AX26">
        <v>2830336.57</v>
      </c>
      <c r="AY26">
        <v>2609795.16</v>
      </c>
      <c r="AZ26">
        <v>2830336.57</v>
      </c>
      <c r="BA26">
        <v>2609795.16</v>
      </c>
      <c r="BB26">
        <v>0</v>
      </c>
      <c r="BC26">
        <v>0</v>
      </c>
      <c r="BD26">
        <v>0</v>
      </c>
      <c r="BE26">
        <v>0</v>
      </c>
      <c r="BF26">
        <v>2683406.3199999998</v>
      </c>
      <c r="BG26">
        <v>2492135.7999999998</v>
      </c>
      <c r="BH26">
        <v>-146930.25</v>
      </c>
      <c r="BI26">
        <v>-117659.36</v>
      </c>
      <c r="BJ26">
        <v>849.98616400000003</v>
      </c>
      <c r="BK26">
        <v>789.4</v>
      </c>
      <c r="BL26">
        <v>789.4</v>
      </c>
      <c r="BM26">
        <v>0.92872100000000002</v>
      </c>
      <c r="BN26" t="s">
        <v>134</v>
      </c>
      <c r="BO26" t="s">
        <v>262</v>
      </c>
      <c r="BP26" t="s">
        <v>156</v>
      </c>
      <c r="BQ26" t="s">
        <v>156</v>
      </c>
      <c r="BR26" t="s">
        <v>250</v>
      </c>
      <c r="BS26">
        <v>0</v>
      </c>
      <c r="BT26">
        <v>0</v>
      </c>
      <c r="BU26">
        <v>0</v>
      </c>
      <c r="BW26">
        <v>642</v>
      </c>
      <c r="BZ26" t="s">
        <v>156</v>
      </c>
      <c r="CA26">
        <v>1</v>
      </c>
      <c r="CC26" t="s">
        <v>156</v>
      </c>
      <c r="CT26">
        <v>0</v>
      </c>
      <c r="CV26">
        <v>0</v>
      </c>
      <c r="CX26">
        <v>0</v>
      </c>
      <c r="CZ26">
        <v>0</v>
      </c>
      <c r="DA26">
        <v>0</v>
      </c>
      <c r="DB26">
        <v>0</v>
      </c>
      <c r="DH26">
        <v>96252385.049999997</v>
      </c>
      <c r="DI26" t="s">
        <v>150</v>
      </c>
      <c r="DJ26">
        <v>0</v>
      </c>
      <c r="DK26">
        <v>0</v>
      </c>
      <c r="DL26">
        <v>2.78788554</v>
      </c>
      <c r="DM26">
        <v>8775000</v>
      </c>
    </row>
    <row r="27" spans="1:117" x14ac:dyDescent="0.2">
      <c r="A27" t="s">
        <v>126</v>
      </c>
      <c r="B27" t="s">
        <v>150</v>
      </c>
      <c r="C27" t="s">
        <v>127</v>
      </c>
      <c r="D27" t="s">
        <v>128</v>
      </c>
      <c r="E27">
        <v>20240508</v>
      </c>
      <c r="F27">
        <v>484628904</v>
      </c>
      <c r="G27" t="s">
        <v>129</v>
      </c>
      <c r="H27" t="s">
        <v>212</v>
      </c>
      <c r="I27" t="s">
        <v>130</v>
      </c>
      <c r="J27">
        <v>4846288</v>
      </c>
      <c r="L27" t="s">
        <v>213</v>
      </c>
      <c r="M27" t="s">
        <v>214</v>
      </c>
      <c r="N27" t="s">
        <v>131</v>
      </c>
      <c r="O27" t="s">
        <v>132</v>
      </c>
      <c r="P27" t="s">
        <v>133</v>
      </c>
      <c r="Q27">
        <v>41</v>
      </c>
      <c r="S27" t="s">
        <v>145</v>
      </c>
      <c r="T27" t="s">
        <v>145</v>
      </c>
      <c r="U27" t="s">
        <v>145</v>
      </c>
      <c r="V27" t="s">
        <v>145</v>
      </c>
      <c r="Y27">
        <v>0</v>
      </c>
      <c r="Z27">
        <v>0</v>
      </c>
      <c r="AA27">
        <v>0</v>
      </c>
      <c r="AD27" t="s">
        <v>142</v>
      </c>
      <c r="AE27" t="s">
        <v>142</v>
      </c>
      <c r="AF27">
        <v>87</v>
      </c>
      <c r="AG27" t="s">
        <v>149</v>
      </c>
      <c r="AK27">
        <v>51</v>
      </c>
      <c r="AQ27">
        <v>0</v>
      </c>
      <c r="AR27">
        <v>0</v>
      </c>
      <c r="AS27">
        <v>32148</v>
      </c>
      <c r="AT27">
        <v>0</v>
      </c>
      <c r="AU27">
        <v>0</v>
      </c>
      <c r="AV27">
        <v>188.85959700000001</v>
      </c>
      <c r="AW27">
        <v>174.312432</v>
      </c>
      <c r="AX27">
        <v>6071458.3200000003</v>
      </c>
      <c r="AY27">
        <v>5603796.0700000003</v>
      </c>
      <c r="AZ27">
        <v>6071458.3200000003</v>
      </c>
      <c r="BA27">
        <v>5603796.0700000003</v>
      </c>
      <c r="BB27">
        <v>0</v>
      </c>
      <c r="BC27">
        <v>0</v>
      </c>
      <c r="BD27">
        <v>0</v>
      </c>
      <c r="BE27">
        <v>0</v>
      </c>
      <c r="BF27">
        <v>6035531.96</v>
      </c>
      <c r="BG27">
        <v>5605325.2800000003</v>
      </c>
      <c r="BH27">
        <v>-35926.36</v>
      </c>
      <c r="BI27">
        <v>1529.21</v>
      </c>
      <c r="BJ27">
        <v>187.74206699999999</v>
      </c>
      <c r="BK27">
        <v>174.36</v>
      </c>
      <c r="BL27">
        <v>174.36</v>
      </c>
      <c r="BM27">
        <v>0.92872100000000002</v>
      </c>
      <c r="BN27" t="s">
        <v>134</v>
      </c>
      <c r="BO27" t="s">
        <v>262</v>
      </c>
      <c r="BP27" t="s">
        <v>156</v>
      </c>
      <c r="BQ27" t="s">
        <v>156</v>
      </c>
      <c r="BR27" t="s">
        <v>250</v>
      </c>
      <c r="BS27">
        <v>0</v>
      </c>
      <c r="BT27">
        <v>0</v>
      </c>
      <c r="BU27">
        <v>0</v>
      </c>
      <c r="BW27">
        <v>642</v>
      </c>
      <c r="BZ27" t="s">
        <v>156</v>
      </c>
      <c r="CA27">
        <v>1</v>
      </c>
      <c r="CC27" t="s">
        <v>156</v>
      </c>
      <c r="CT27">
        <v>0</v>
      </c>
      <c r="CV27">
        <v>0</v>
      </c>
      <c r="CX27">
        <v>0</v>
      </c>
      <c r="CZ27">
        <v>0</v>
      </c>
      <c r="DA27">
        <v>0</v>
      </c>
      <c r="DB27">
        <v>0</v>
      </c>
      <c r="DH27">
        <v>96252385.049999997</v>
      </c>
      <c r="DI27" t="s">
        <v>150</v>
      </c>
      <c r="DJ27">
        <v>0</v>
      </c>
      <c r="DK27">
        <v>0</v>
      </c>
      <c r="DL27">
        <v>6.2705271700000003</v>
      </c>
      <c r="DM27">
        <v>8775000</v>
      </c>
    </row>
    <row r="28" spans="1:117" x14ac:dyDescent="0.2">
      <c r="A28" t="s">
        <v>126</v>
      </c>
      <c r="B28" t="s">
        <v>150</v>
      </c>
      <c r="C28" t="s">
        <v>127</v>
      </c>
      <c r="D28" t="s">
        <v>128</v>
      </c>
      <c r="E28">
        <v>20240508</v>
      </c>
      <c r="F28" t="s">
        <v>215</v>
      </c>
      <c r="G28" t="s">
        <v>129</v>
      </c>
      <c r="H28" t="s">
        <v>216</v>
      </c>
      <c r="I28" t="s">
        <v>130</v>
      </c>
      <c r="J28" t="s">
        <v>217</v>
      </c>
      <c r="L28" t="s">
        <v>218</v>
      </c>
      <c r="M28" t="s">
        <v>219</v>
      </c>
      <c r="N28" t="s">
        <v>131</v>
      </c>
      <c r="O28" t="s">
        <v>132</v>
      </c>
      <c r="P28" t="s">
        <v>133</v>
      </c>
      <c r="Q28">
        <v>41</v>
      </c>
      <c r="S28" t="s">
        <v>127</v>
      </c>
      <c r="T28" t="s">
        <v>127</v>
      </c>
      <c r="U28" t="s">
        <v>127</v>
      </c>
      <c r="V28" t="s">
        <v>127</v>
      </c>
      <c r="Y28">
        <v>0</v>
      </c>
      <c r="Z28">
        <v>0</v>
      </c>
      <c r="AA28">
        <v>0</v>
      </c>
      <c r="AD28" t="s">
        <v>142</v>
      </c>
      <c r="AE28" t="s">
        <v>143</v>
      </c>
      <c r="AF28">
        <v>86</v>
      </c>
      <c r="AG28" t="s">
        <v>220</v>
      </c>
      <c r="AK28">
        <v>94</v>
      </c>
      <c r="AQ28">
        <v>0</v>
      </c>
      <c r="AR28">
        <v>0</v>
      </c>
      <c r="AS28">
        <v>7130</v>
      </c>
      <c r="AT28">
        <v>0</v>
      </c>
      <c r="AU28">
        <v>0</v>
      </c>
      <c r="AV28">
        <v>504.28318200000001</v>
      </c>
      <c r="AW28">
        <v>504.28318200000001</v>
      </c>
      <c r="AX28">
        <v>3595539.09</v>
      </c>
      <c r="AY28">
        <v>3595539.09</v>
      </c>
      <c r="AZ28">
        <v>3595539.09</v>
      </c>
      <c r="BA28">
        <v>3595539.09</v>
      </c>
      <c r="BB28">
        <v>0</v>
      </c>
      <c r="BC28">
        <v>0</v>
      </c>
      <c r="BD28">
        <v>0</v>
      </c>
      <c r="BE28">
        <v>0</v>
      </c>
      <c r="BF28">
        <v>3361082</v>
      </c>
      <c r="BG28">
        <v>3361082</v>
      </c>
      <c r="BH28">
        <v>-234457.09</v>
      </c>
      <c r="BI28">
        <v>-234457.09</v>
      </c>
      <c r="BJ28">
        <v>471.4</v>
      </c>
      <c r="BK28">
        <v>471.4</v>
      </c>
      <c r="BL28">
        <v>471.4</v>
      </c>
      <c r="BM28">
        <v>1</v>
      </c>
      <c r="BN28" t="s">
        <v>134</v>
      </c>
      <c r="BO28" t="s">
        <v>262</v>
      </c>
      <c r="BP28" t="s">
        <v>128</v>
      </c>
      <c r="BQ28" t="s">
        <v>128</v>
      </c>
      <c r="BR28" t="s">
        <v>250</v>
      </c>
      <c r="BS28">
        <v>0</v>
      </c>
      <c r="BT28">
        <v>0</v>
      </c>
      <c r="BU28">
        <v>0</v>
      </c>
      <c r="BW28">
        <v>642</v>
      </c>
      <c r="BZ28" t="s">
        <v>128</v>
      </c>
      <c r="CA28">
        <v>1</v>
      </c>
      <c r="CC28" t="s">
        <v>128</v>
      </c>
      <c r="CT28">
        <v>0</v>
      </c>
      <c r="CV28">
        <v>0</v>
      </c>
      <c r="CX28">
        <v>0</v>
      </c>
      <c r="CZ28">
        <v>0</v>
      </c>
      <c r="DA28">
        <v>0</v>
      </c>
      <c r="DB28">
        <v>0</v>
      </c>
      <c r="DH28">
        <v>96252385.049999997</v>
      </c>
      <c r="DI28" t="s">
        <v>150</v>
      </c>
      <c r="DJ28">
        <v>0</v>
      </c>
      <c r="DK28">
        <v>0</v>
      </c>
      <c r="DL28">
        <v>3.4919467200000001</v>
      </c>
      <c r="DM28">
        <v>8775000</v>
      </c>
    </row>
    <row r="29" spans="1:117" x14ac:dyDescent="0.2">
      <c r="A29" t="s">
        <v>126</v>
      </c>
      <c r="B29" t="s">
        <v>150</v>
      </c>
      <c r="C29" t="s">
        <v>127</v>
      </c>
      <c r="D29" t="s">
        <v>128</v>
      </c>
      <c r="E29">
        <v>20240508</v>
      </c>
      <c r="F29" t="s">
        <v>221</v>
      </c>
      <c r="G29" t="s">
        <v>129</v>
      </c>
      <c r="H29" t="s">
        <v>222</v>
      </c>
      <c r="I29" t="s">
        <v>130</v>
      </c>
      <c r="J29" t="s">
        <v>223</v>
      </c>
      <c r="L29" t="s">
        <v>224</v>
      </c>
      <c r="M29" t="s">
        <v>225</v>
      </c>
      <c r="N29" t="s">
        <v>131</v>
      </c>
      <c r="O29" t="s">
        <v>132</v>
      </c>
      <c r="P29" t="s">
        <v>133</v>
      </c>
      <c r="Q29">
        <v>41</v>
      </c>
      <c r="S29" t="s">
        <v>127</v>
      </c>
      <c r="T29" t="s">
        <v>127</v>
      </c>
      <c r="U29" t="s">
        <v>127</v>
      </c>
      <c r="V29" t="s">
        <v>127</v>
      </c>
      <c r="Y29">
        <v>0</v>
      </c>
      <c r="Z29">
        <v>0</v>
      </c>
      <c r="AA29">
        <v>0</v>
      </c>
      <c r="AD29" t="s">
        <v>142</v>
      </c>
      <c r="AE29" t="s">
        <v>143</v>
      </c>
      <c r="AF29">
        <v>86</v>
      </c>
      <c r="AG29" t="s">
        <v>226</v>
      </c>
      <c r="AK29">
        <v>80</v>
      </c>
      <c r="AQ29">
        <v>0</v>
      </c>
      <c r="AR29">
        <v>0</v>
      </c>
      <c r="AS29">
        <v>9469</v>
      </c>
      <c r="AT29">
        <v>0</v>
      </c>
      <c r="AU29">
        <v>0</v>
      </c>
      <c r="AV29">
        <v>452.66791499999999</v>
      </c>
      <c r="AW29">
        <v>452.66791499999999</v>
      </c>
      <c r="AX29">
        <v>4286312.49</v>
      </c>
      <c r="AY29">
        <v>4286312.49</v>
      </c>
      <c r="AZ29">
        <v>4286312.49</v>
      </c>
      <c r="BA29">
        <v>4286312.49</v>
      </c>
      <c r="BB29">
        <v>0</v>
      </c>
      <c r="BC29">
        <v>0</v>
      </c>
      <c r="BD29">
        <v>0</v>
      </c>
      <c r="BE29">
        <v>0</v>
      </c>
      <c r="BF29">
        <v>4290025.1399999997</v>
      </c>
      <c r="BG29">
        <v>4290025.1399999997</v>
      </c>
      <c r="BH29">
        <v>3712.65</v>
      </c>
      <c r="BI29">
        <v>3712.65</v>
      </c>
      <c r="BJ29">
        <v>453.06</v>
      </c>
      <c r="BK29">
        <v>453.06</v>
      </c>
      <c r="BL29">
        <v>453.06</v>
      </c>
      <c r="BM29">
        <v>1</v>
      </c>
      <c r="BN29" t="s">
        <v>134</v>
      </c>
      <c r="BO29" t="s">
        <v>262</v>
      </c>
      <c r="BP29" t="s">
        <v>128</v>
      </c>
      <c r="BQ29" t="s">
        <v>128</v>
      </c>
      <c r="BR29" t="s">
        <v>250</v>
      </c>
      <c r="BS29">
        <v>0</v>
      </c>
      <c r="BT29">
        <v>0</v>
      </c>
      <c r="BU29">
        <v>0</v>
      </c>
      <c r="BW29">
        <v>19</v>
      </c>
      <c r="BZ29" t="s">
        <v>128</v>
      </c>
      <c r="CA29">
        <v>1</v>
      </c>
      <c r="CC29" t="s">
        <v>128</v>
      </c>
      <c r="CT29">
        <v>0</v>
      </c>
      <c r="CV29">
        <v>0</v>
      </c>
      <c r="CX29">
        <v>0</v>
      </c>
      <c r="CZ29">
        <v>0</v>
      </c>
      <c r="DA29">
        <v>0</v>
      </c>
      <c r="DB29">
        <v>0</v>
      </c>
      <c r="DH29">
        <v>96252385.049999997</v>
      </c>
      <c r="DI29" t="s">
        <v>150</v>
      </c>
      <c r="DJ29">
        <v>0</v>
      </c>
      <c r="DK29">
        <v>0</v>
      </c>
      <c r="DL29">
        <v>4.4570585300000003</v>
      </c>
      <c r="DM29">
        <v>8775000</v>
      </c>
    </row>
    <row r="30" spans="1:117" x14ac:dyDescent="0.2">
      <c r="A30" t="s">
        <v>126</v>
      </c>
      <c r="B30" t="s">
        <v>150</v>
      </c>
      <c r="C30" t="s">
        <v>127</v>
      </c>
      <c r="D30" t="s">
        <v>128</v>
      </c>
      <c r="E30">
        <v>20240508</v>
      </c>
      <c r="F30">
        <v>594918104</v>
      </c>
      <c r="G30" t="s">
        <v>129</v>
      </c>
      <c r="H30" t="s">
        <v>146</v>
      </c>
      <c r="I30" t="s">
        <v>130</v>
      </c>
      <c r="J30">
        <v>2588173</v>
      </c>
      <c r="L30" t="s">
        <v>147</v>
      </c>
      <c r="M30" t="s">
        <v>148</v>
      </c>
      <c r="N30" t="s">
        <v>131</v>
      </c>
      <c r="O30" t="s">
        <v>132</v>
      </c>
      <c r="P30" t="s">
        <v>133</v>
      </c>
      <c r="Q30">
        <v>41</v>
      </c>
      <c r="S30" t="s">
        <v>127</v>
      </c>
      <c r="T30" t="s">
        <v>127</v>
      </c>
      <c r="U30" t="s">
        <v>127</v>
      </c>
      <c r="V30" t="s">
        <v>127</v>
      </c>
      <c r="Y30">
        <v>0</v>
      </c>
      <c r="Z30">
        <v>0</v>
      </c>
      <c r="AA30">
        <v>0</v>
      </c>
      <c r="AF30">
        <v>87</v>
      </c>
      <c r="AG30" t="s">
        <v>149</v>
      </c>
      <c r="AK30">
        <v>77</v>
      </c>
      <c r="AQ30">
        <v>0</v>
      </c>
      <c r="AR30">
        <v>0</v>
      </c>
      <c r="AS30">
        <v>15197</v>
      </c>
      <c r="AT30">
        <v>0</v>
      </c>
      <c r="AU30">
        <v>0</v>
      </c>
      <c r="AV30">
        <v>389.87956000000003</v>
      </c>
      <c r="AW30">
        <v>389.87956000000003</v>
      </c>
      <c r="AX30">
        <v>5924999.6699999999</v>
      </c>
      <c r="AY30">
        <v>5924999.6699999999</v>
      </c>
      <c r="AZ30">
        <v>5924999.6699999999</v>
      </c>
      <c r="BA30">
        <v>5924999.6699999999</v>
      </c>
      <c r="BB30">
        <v>0</v>
      </c>
      <c r="BC30">
        <v>0</v>
      </c>
      <c r="BD30">
        <v>0</v>
      </c>
      <c r="BE30">
        <v>0</v>
      </c>
      <c r="BF30">
        <v>6220739.9800000004</v>
      </c>
      <c r="BG30">
        <v>6220739.9800000004</v>
      </c>
      <c r="BH30">
        <v>295740.31</v>
      </c>
      <c r="BI30">
        <v>295740.31</v>
      </c>
      <c r="BJ30">
        <v>409.34</v>
      </c>
      <c r="BK30">
        <v>409.34</v>
      </c>
      <c r="BL30">
        <v>409.34</v>
      </c>
      <c r="BM30">
        <v>1</v>
      </c>
      <c r="BN30" t="s">
        <v>134</v>
      </c>
      <c r="BO30" t="s">
        <v>262</v>
      </c>
      <c r="BP30" t="s">
        <v>128</v>
      </c>
      <c r="BQ30" t="s">
        <v>128</v>
      </c>
      <c r="BR30" t="s">
        <v>250</v>
      </c>
      <c r="BS30">
        <v>0</v>
      </c>
      <c r="BT30">
        <v>0</v>
      </c>
      <c r="BU30">
        <v>0</v>
      </c>
      <c r="BW30">
        <v>642</v>
      </c>
      <c r="BZ30" t="s">
        <v>128</v>
      </c>
      <c r="CA30">
        <v>1</v>
      </c>
      <c r="CC30" t="s">
        <v>128</v>
      </c>
      <c r="CT30">
        <v>0</v>
      </c>
      <c r="CV30">
        <v>0</v>
      </c>
      <c r="CX30">
        <v>0</v>
      </c>
      <c r="CZ30">
        <v>0</v>
      </c>
      <c r="DA30">
        <v>0</v>
      </c>
      <c r="DB30">
        <v>0</v>
      </c>
      <c r="DH30">
        <v>96252385.049999997</v>
      </c>
      <c r="DI30" t="s">
        <v>150</v>
      </c>
      <c r="DJ30">
        <v>0</v>
      </c>
      <c r="DK30">
        <v>0</v>
      </c>
      <c r="DL30">
        <v>6.4629463200000004</v>
      </c>
      <c r="DM30">
        <v>8775000</v>
      </c>
    </row>
    <row r="31" spans="1:117" x14ac:dyDescent="0.2">
      <c r="A31" t="s">
        <v>126</v>
      </c>
      <c r="B31" t="s">
        <v>150</v>
      </c>
      <c r="C31" t="s">
        <v>127</v>
      </c>
      <c r="D31" t="s">
        <v>128</v>
      </c>
      <c r="E31">
        <v>20240508</v>
      </c>
      <c r="F31">
        <v>618549901</v>
      </c>
      <c r="G31" t="s">
        <v>129</v>
      </c>
      <c r="H31" t="s">
        <v>227</v>
      </c>
      <c r="I31" t="s">
        <v>130</v>
      </c>
      <c r="J31">
        <v>6185495</v>
      </c>
      <c r="L31" t="s">
        <v>228</v>
      </c>
      <c r="M31" t="s">
        <v>229</v>
      </c>
      <c r="N31" t="s">
        <v>131</v>
      </c>
      <c r="O31" t="s">
        <v>132</v>
      </c>
      <c r="P31" t="s">
        <v>133</v>
      </c>
      <c r="Q31">
        <v>41</v>
      </c>
      <c r="S31" t="s">
        <v>230</v>
      </c>
      <c r="T31" t="s">
        <v>230</v>
      </c>
      <c r="U31" t="s">
        <v>230</v>
      </c>
      <c r="V31" t="s">
        <v>230</v>
      </c>
      <c r="Y31">
        <v>0</v>
      </c>
      <c r="Z31">
        <v>0</v>
      </c>
      <c r="AA31">
        <v>0</v>
      </c>
      <c r="AD31" t="s">
        <v>142</v>
      </c>
      <c r="AE31" t="s">
        <v>142</v>
      </c>
      <c r="AF31">
        <v>85</v>
      </c>
      <c r="AG31" t="s">
        <v>144</v>
      </c>
      <c r="AK31">
        <v>83</v>
      </c>
      <c r="AQ31">
        <v>0</v>
      </c>
      <c r="AR31">
        <v>0</v>
      </c>
      <c r="AS31">
        <v>9701</v>
      </c>
      <c r="AT31">
        <v>0</v>
      </c>
      <c r="AU31">
        <v>0</v>
      </c>
      <c r="AV31">
        <v>182.42839499999999</v>
      </c>
      <c r="AW31">
        <v>277.60103900000001</v>
      </c>
      <c r="AX31">
        <v>1769737.86</v>
      </c>
      <c r="AY31">
        <v>2693007.68</v>
      </c>
      <c r="AZ31">
        <v>1769737.86</v>
      </c>
      <c r="BA31">
        <v>2693007.68</v>
      </c>
      <c r="BB31">
        <v>0</v>
      </c>
      <c r="BC31">
        <v>0</v>
      </c>
      <c r="BD31">
        <v>0</v>
      </c>
      <c r="BE31">
        <v>0</v>
      </c>
      <c r="BF31">
        <v>1791961.29</v>
      </c>
      <c r="BG31">
        <v>2712011.56</v>
      </c>
      <c r="BH31">
        <v>22223.43</v>
      </c>
      <c r="BI31">
        <v>19003.88</v>
      </c>
      <c r="BJ31">
        <v>184.719234</v>
      </c>
      <c r="BK31">
        <v>279.56</v>
      </c>
      <c r="BL31">
        <v>279.56</v>
      </c>
      <c r="BM31">
        <v>1.5134320000000001</v>
      </c>
      <c r="BN31" t="s">
        <v>134</v>
      </c>
      <c r="BO31" t="s">
        <v>262</v>
      </c>
      <c r="BP31" t="s">
        <v>231</v>
      </c>
      <c r="BQ31" t="s">
        <v>231</v>
      </c>
      <c r="BR31" t="s">
        <v>250</v>
      </c>
      <c r="BS31">
        <v>0</v>
      </c>
      <c r="BT31">
        <v>0</v>
      </c>
      <c r="BU31">
        <v>0</v>
      </c>
      <c r="BW31">
        <v>642</v>
      </c>
      <c r="BZ31" t="s">
        <v>231</v>
      </c>
      <c r="CA31">
        <v>1</v>
      </c>
      <c r="CC31" t="s">
        <v>231</v>
      </c>
      <c r="CT31">
        <v>0</v>
      </c>
      <c r="CV31">
        <v>0</v>
      </c>
      <c r="CX31">
        <v>0</v>
      </c>
      <c r="CZ31">
        <v>0</v>
      </c>
      <c r="DA31">
        <v>0</v>
      </c>
      <c r="DB31">
        <v>0</v>
      </c>
      <c r="DH31">
        <v>96252385.049999997</v>
      </c>
      <c r="DI31" t="s">
        <v>150</v>
      </c>
      <c r="DJ31">
        <v>0</v>
      </c>
      <c r="DK31">
        <v>0</v>
      </c>
      <c r="DL31">
        <v>1.8617318300000001</v>
      </c>
      <c r="DM31">
        <v>8775000</v>
      </c>
    </row>
    <row r="32" spans="1:117" x14ac:dyDescent="0.2">
      <c r="A32" t="s">
        <v>126</v>
      </c>
      <c r="B32" t="s">
        <v>150</v>
      </c>
      <c r="C32" t="s">
        <v>127</v>
      </c>
      <c r="D32" t="s">
        <v>128</v>
      </c>
      <c r="E32">
        <v>20240508</v>
      </c>
      <c r="F32" t="s">
        <v>284</v>
      </c>
      <c r="G32" t="s">
        <v>129</v>
      </c>
      <c r="H32" t="s">
        <v>285</v>
      </c>
      <c r="I32" t="s">
        <v>130</v>
      </c>
      <c r="J32" t="s">
        <v>286</v>
      </c>
      <c r="L32" t="s">
        <v>287</v>
      </c>
      <c r="M32" t="s">
        <v>288</v>
      </c>
      <c r="N32" t="s">
        <v>131</v>
      </c>
      <c r="O32" t="s">
        <v>132</v>
      </c>
      <c r="P32" t="s">
        <v>133</v>
      </c>
      <c r="Q32">
        <v>41</v>
      </c>
      <c r="S32" t="s">
        <v>127</v>
      </c>
      <c r="T32" t="s">
        <v>127</v>
      </c>
      <c r="U32" t="s">
        <v>127</v>
      </c>
      <c r="V32" t="s">
        <v>127</v>
      </c>
      <c r="Y32">
        <v>0</v>
      </c>
      <c r="Z32">
        <v>0</v>
      </c>
      <c r="AA32">
        <v>0</v>
      </c>
      <c r="AD32" t="s">
        <v>142</v>
      </c>
      <c r="AE32" t="s">
        <v>143</v>
      </c>
      <c r="AF32">
        <v>82</v>
      </c>
      <c r="AG32" t="s">
        <v>202</v>
      </c>
      <c r="AK32">
        <v>22</v>
      </c>
      <c r="AQ32">
        <v>0</v>
      </c>
      <c r="AR32">
        <v>0</v>
      </c>
      <c r="AS32">
        <v>10755</v>
      </c>
      <c r="AT32">
        <v>0</v>
      </c>
      <c r="AU32">
        <v>0</v>
      </c>
      <c r="AV32">
        <v>190.617165</v>
      </c>
      <c r="AW32">
        <v>190.617165</v>
      </c>
      <c r="AX32">
        <v>2050087.61</v>
      </c>
      <c r="AY32">
        <v>2050087.61</v>
      </c>
      <c r="AZ32">
        <v>2050087.61</v>
      </c>
      <c r="BA32">
        <v>2050087.61</v>
      </c>
      <c r="BB32">
        <v>0</v>
      </c>
      <c r="BC32">
        <v>0</v>
      </c>
      <c r="BD32">
        <v>0</v>
      </c>
      <c r="BE32">
        <v>0</v>
      </c>
      <c r="BF32">
        <v>1897934.85</v>
      </c>
      <c r="BG32">
        <v>1897934.85</v>
      </c>
      <c r="BH32">
        <v>-152152.76</v>
      </c>
      <c r="BI32">
        <v>-152152.76</v>
      </c>
      <c r="BJ32">
        <v>176.47</v>
      </c>
      <c r="BK32">
        <v>176.47</v>
      </c>
      <c r="BL32">
        <v>176.47</v>
      </c>
      <c r="BM32">
        <v>1</v>
      </c>
      <c r="BN32" t="s">
        <v>134</v>
      </c>
      <c r="BO32" t="s">
        <v>262</v>
      </c>
      <c r="BP32" t="s">
        <v>128</v>
      </c>
      <c r="BQ32" t="s">
        <v>128</v>
      </c>
      <c r="BR32" t="s">
        <v>250</v>
      </c>
      <c r="BS32">
        <v>0</v>
      </c>
      <c r="BT32">
        <v>0</v>
      </c>
      <c r="BU32">
        <v>0</v>
      </c>
      <c r="BW32">
        <v>642</v>
      </c>
      <c r="BZ32" t="s">
        <v>128</v>
      </c>
      <c r="CA32">
        <v>1</v>
      </c>
      <c r="CC32" t="s">
        <v>128</v>
      </c>
      <c r="CT32">
        <v>0</v>
      </c>
      <c r="CV32">
        <v>0</v>
      </c>
      <c r="CX32">
        <v>0</v>
      </c>
      <c r="CZ32">
        <v>0</v>
      </c>
      <c r="DA32">
        <v>0</v>
      </c>
      <c r="DB32">
        <v>0</v>
      </c>
      <c r="DH32">
        <v>96252385.049999997</v>
      </c>
      <c r="DI32" t="s">
        <v>150</v>
      </c>
      <c r="DJ32">
        <v>0</v>
      </c>
      <c r="DK32">
        <v>0</v>
      </c>
      <c r="DL32">
        <v>1.9718315</v>
      </c>
      <c r="DM32">
        <v>8775000</v>
      </c>
    </row>
    <row r="33" spans="1:117" x14ac:dyDescent="0.2">
      <c r="A33" t="s">
        <v>126</v>
      </c>
      <c r="B33" t="s">
        <v>150</v>
      </c>
      <c r="C33" t="s">
        <v>127</v>
      </c>
      <c r="D33" t="s">
        <v>128</v>
      </c>
      <c r="E33">
        <v>20240508</v>
      </c>
      <c r="F33" t="s">
        <v>232</v>
      </c>
      <c r="G33" t="s">
        <v>129</v>
      </c>
      <c r="H33" t="s">
        <v>233</v>
      </c>
      <c r="I33" t="s">
        <v>130</v>
      </c>
      <c r="J33" t="s">
        <v>234</v>
      </c>
      <c r="L33" t="s">
        <v>235</v>
      </c>
      <c r="M33" t="s">
        <v>236</v>
      </c>
      <c r="N33" t="s">
        <v>131</v>
      </c>
      <c r="O33" t="s">
        <v>132</v>
      </c>
      <c r="P33" t="s">
        <v>133</v>
      </c>
      <c r="Q33">
        <v>41</v>
      </c>
      <c r="S33" t="s">
        <v>127</v>
      </c>
      <c r="T33" t="s">
        <v>127</v>
      </c>
      <c r="U33" t="s">
        <v>127</v>
      </c>
      <c r="V33" t="s">
        <v>127</v>
      </c>
      <c r="Y33">
        <v>0</v>
      </c>
      <c r="Z33">
        <v>0</v>
      </c>
      <c r="AA33">
        <v>0</v>
      </c>
      <c r="AD33" t="s">
        <v>142</v>
      </c>
      <c r="AE33" t="s">
        <v>143</v>
      </c>
      <c r="AF33">
        <v>87</v>
      </c>
      <c r="AG33" t="s">
        <v>149</v>
      </c>
      <c r="AK33">
        <v>61</v>
      </c>
      <c r="AQ33">
        <v>0</v>
      </c>
      <c r="AR33">
        <v>0</v>
      </c>
      <c r="AS33">
        <v>2571</v>
      </c>
      <c r="AT33">
        <v>0</v>
      </c>
      <c r="AU33">
        <v>0</v>
      </c>
      <c r="AV33">
        <v>725.699522</v>
      </c>
      <c r="AW33">
        <v>725.699522</v>
      </c>
      <c r="AX33">
        <v>1865773.47</v>
      </c>
      <c r="AY33">
        <v>1865773.47</v>
      </c>
      <c r="AZ33">
        <v>1865773.47</v>
      </c>
      <c r="BA33">
        <v>1865773.47</v>
      </c>
      <c r="BB33">
        <v>0</v>
      </c>
      <c r="BC33">
        <v>0</v>
      </c>
      <c r="BD33">
        <v>0</v>
      </c>
      <c r="BE33">
        <v>0</v>
      </c>
      <c r="BF33">
        <v>1833971.43</v>
      </c>
      <c r="BG33">
        <v>1833971.43</v>
      </c>
      <c r="BH33">
        <v>-31802.04</v>
      </c>
      <c r="BI33">
        <v>-31802.04</v>
      </c>
      <c r="BJ33">
        <v>713.33</v>
      </c>
      <c r="BK33">
        <v>713.33</v>
      </c>
      <c r="BL33">
        <v>713.33</v>
      </c>
      <c r="BM33">
        <v>1</v>
      </c>
      <c r="BN33" t="s">
        <v>134</v>
      </c>
      <c r="BO33" t="s">
        <v>262</v>
      </c>
      <c r="BP33" t="s">
        <v>128</v>
      </c>
      <c r="BQ33" t="s">
        <v>128</v>
      </c>
      <c r="BR33" t="s">
        <v>250</v>
      </c>
      <c r="BS33">
        <v>0</v>
      </c>
      <c r="BT33">
        <v>0</v>
      </c>
      <c r="BU33">
        <v>0</v>
      </c>
      <c r="BW33">
        <v>642</v>
      </c>
      <c r="BZ33" t="s">
        <v>128</v>
      </c>
      <c r="CA33">
        <v>1</v>
      </c>
      <c r="CC33" t="s">
        <v>128</v>
      </c>
      <c r="CT33">
        <v>0</v>
      </c>
      <c r="CV33">
        <v>0</v>
      </c>
      <c r="CX33">
        <v>0</v>
      </c>
      <c r="CZ33">
        <v>0</v>
      </c>
      <c r="DA33">
        <v>0</v>
      </c>
      <c r="DB33">
        <v>0</v>
      </c>
      <c r="DH33">
        <v>96252385.049999997</v>
      </c>
      <c r="DI33" t="s">
        <v>150</v>
      </c>
      <c r="DJ33">
        <v>0</v>
      </c>
      <c r="DK33">
        <v>0</v>
      </c>
      <c r="DL33">
        <v>1.9053776499999999</v>
      </c>
      <c r="DM33">
        <v>8775000</v>
      </c>
    </row>
    <row r="34" spans="1:117" x14ac:dyDescent="0.2">
      <c r="A34" t="s">
        <v>126</v>
      </c>
      <c r="B34" t="s">
        <v>150</v>
      </c>
      <c r="C34" t="s">
        <v>127</v>
      </c>
      <c r="D34" t="s">
        <v>128</v>
      </c>
      <c r="E34">
        <v>20240508</v>
      </c>
      <c r="F34" s="8" t="s">
        <v>275</v>
      </c>
      <c r="M34" t="s">
        <v>276</v>
      </c>
      <c r="N34" t="s">
        <v>253</v>
      </c>
      <c r="O34" t="s">
        <v>250</v>
      </c>
      <c r="P34" t="s">
        <v>133</v>
      </c>
      <c r="Q34" t="s">
        <v>253</v>
      </c>
      <c r="S34" t="s">
        <v>127</v>
      </c>
      <c r="T34" t="s">
        <v>127</v>
      </c>
      <c r="U34" t="s">
        <v>127</v>
      </c>
      <c r="V34" t="s">
        <v>127</v>
      </c>
      <c r="W34">
        <v>20240507</v>
      </c>
      <c r="X34">
        <v>20240508</v>
      </c>
      <c r="Y34">
        <v>0</v>
      </c>
      <c r="Z34">
        <v>1.6</v>
      </c>
      <c r="AA34">
        <v>1.6</v>
      </c>
      <c r="AF34" t="s">
        <v>253</v>
      </c>
      <c r="AG34" t="s">
        <v>253</v>
      </c>
      <c r="AI34">
        <v>138</v>
      </c>
      <c r="AK34">
        <v>1</v>
      </c>
      <c r="AL34">
        <v>20240507</v>
      </c>
      <c r="AM34">
        <v>20240507</v>
      </c>
      <c r="AN34">
        <v>22</v>
      </c>
      <c r="AO34">
        <v>22</v>
      </c>
      <c r="AQ34">
        <v>0</v>
      </c>
      <c r="AR34">
        <v>0</v>
      </c>
      <c r="AS34">
        <v>2028521.59</v>
      </c>
      <c r="AT34">
        <v>0</v>
      </c>
      <c r="AU34">
        <v>0</v>
      </c>
      <c r="AV34">
        <v>100</v>
      </c>
      <c r="AW34">
        <v>100</v>
      </c>
      <c r="AX34">
        <v>2028521.59</v>
      </c>
      <c r="AY34">
        <v>2028521.59</v>
      </c>
      <c r="AZ34">
        <v>2028521.59</v>
      </c>
      <c r="BA34">
        <v>2028521.59</v>
      </c>
      <c r="BB34">
        <v>0</v>
      </c>
      <c r="BC34">
        <v>0</v>
      </c>
      <c r="BD34">
        <v>90.16</v>
      </c>
      <c r="BE34">
        <v>90.16</v>
      </c>
      <c r="BF34">
        <v>2028521.59</v>
      </c>
      <c r="BG34">
        <v>2028521.59</v>
      </c>
      <c r="BH34">
        <v>0</v>
      </c>
      <c r="BI34">
        <v>0</v>
      </c>
      <c r="BJ34">
        <v>100</v>
      </c>
      <c r="BK34">
        <v>100</v>
      </c>
      <c r="BL34">
        <v>0</v>
      </c>
      <c r="BM34">
        <v>1</v>
      </c>
      <c r="BN34" t="s">
        <v>134</v>
      </c>
      <c r="BP34" t="s">
        <v>128</v>
      </c>
      <c r="BR34" t="s">
        <v>135</v>
      </c>
      <c r="BS34">
        <v>0</v>
      </c>
      <c r="BT34">
        <v>0</v>
      </c>
      <c r="BU34">
        <v>0</v>
      </c>
      <c r="BW34">
        <v>20987</v>
      </c>
      <c r="BY34" t="s">
        <v>306</v>
      </c>
      <c r="BZ34" t="s">
        <v>128</v>
      </c>
      <c r="CC34" t="s">
        <v>128</v>
      </c>
      <c r="CT34">
        <v>0</v>
      </c>
      <c r="CV34">
        <v>0</v>
      </c>
      <c r="CX34">
        <v>0</v>
      </c>
      <c r="CZ34">
        <v>0</v>
      </c>
      <c r="DA34">
        <v>0</v>
      </c>
      <c r="DB34">
        <v>0</v>
      </c>
      <c r="DH34">
        <v>96252385.049999997</v>
      </c>
      <c r="DI34" t="s">
        <v>150</v>
      </c>
      <c r="DJ34">
        <v>0</v>
      </c>
      <c r="DK34">
        <v>0</v>
      </c>
      <c r="DL34">
        <v>2.1075026800000001</v>
      </c>
      <c r="DM34">
        <v>8775000</v>
      </c>
    </row>
    <row r="35" spans="1:117" x14ac:dyDescent="0.2">
      <c r="A35" t="s">
        <v>126</v>
      </c>
      <c r="B35" t="s">
        <v>150</v>
      </c>
      <c r="C35" t="s">
        <v>127</v>
      </c>
      <c r="D35" t="s">
        <v>128</v>
      </c>
      <c r="E35">
        <v>20240508</v>
      </c>
      <c r="F35" s="8">
        <v>883556102</v>
      </c>
      <c r="G35" t="s">
        <v>129</v>
      </c>
      <c r="H35" t="s">
        <v>237</v>
      </c>
      <c r="I35" t="s">
        <v>130</v>
      </c>
      <c r="J35">
        <v>2886907</v>
      </c>
      <c r="L35" t="s">
        <v>238</v>
      </c>
      <c r="M35" t="s">
        <v>239</v>
      </c>
      <c r="N35" t="s">
        <v>131</v>
      </c>
      <c r="O35" t="s">
        <v>132</v>
      </c>
      <c r="P35" t="s">
        <v>133</v>
      </c>
      <c r="Q35">
        <v>41</v>
      </c>
      <c r="S35" t="s">
        <v>127</v>
      </c>
      <c r="T35" t="s">
        <v>127</v>
      </c>
      <c r="U35" t="s">
        <v>127</v>
      </c>
      <c r="V35" t="s">
        <v>127</v>
      </c>
      <c r="Y35">
        <v>0</v>
      </c>
      <c r="Z35">
        <v>0</v>
      </c>
      <c r="AA35">
        <v>0</v>
      </c>
      <c r="AF35">
        <v>85</v>
      </c>
      <c r="AG35" t="s">
        <v>174</v>
      </c>
      <c r="AK35">
        <v>70</v>
      </c>
      <c r="AQ35">
        <v>0</v>
      </c>
      <c r="AR35">
        <v>0</v>
      </c>
      <c r="AS35">
        <v>4675</v>
      </c>
      <c r="AT35">
        <v>0</v>
      </c>
      <c r="AU35">
        <v>0</v>
      </c>
      <c r="AV35">
        <v>566.81201899999996</v>
      </c>
      <c r="AW35">
        <v>566.81201899999996</v>
      </c>
      <c r="AX35">
        <v>2649846.19</v>
      </c>
      <c r="AY35">
        <v>2649846.19</v>
      </c>
      <c r="AZ35">
        <v>2649846.19</v>
      </c>
      <c r="BA35">
        <v>2649846.19</v>
      </c>
      <c r="BB35">
        <v>0</v>
      </c>
      <c r="BC35">
        <v>0</v>
      </c>
      <c r="BD35">
        <v>0</v>
      </c>
      <c r="BE35">
        <v>0</v>
      </c>
      <c r="BF35">
        <v>2678167.25</v>
      </c>
      <c r="BG35">
        <v>2678167.25</v>
      </c>
      <c r="BH35">
        <v>28321.06</v>
      </c>
      <c r="BI35">
        <v>28321.06</v>
      </c>
      <c r="BJ35">
        <v>572.87</v>
      </c>
      <c r="BK35">
        <v>572.87</v>
      </c>
      <c r="BL35">
        <v>572.87</v>
      </c>
      <c r="BM35">
        <v>1</v>
      </c>
      <c r="BN35" t="s">
        <v>134</v>
      </c>
      <c r="BO35" t="s">
        <v>262</v>
      </c>
      <c r="BP35" t="s">
        <v>128</v>
      </c>
      <c r="BQ35" t="s">
        <v>128</v>
      </c>
      <c r="BR35" t="s">
        <v>250</v>
      </c>
      <c r="BS35">
        <v>0</v>
      </c>
      <c r="BT35">
        <v>0</v>
      </c>
      <c r="BU35">
        <v>0</v>
      </c>
      <c r="BW35">
        <v>352</v>
      </c>
      <c r="BZ35" t="s">
        <v>128</v>
      </c>
      <c r="CA35">
        <v>1</v>
      </c>
      <c r="CC35" t="s">
        <v>128</v>
      </c>
      <c r="CT35">
        <v>0</v>
      </c>
      <c r="CV35">
        <v>0</v>
      </c>
      <c r="CX35">
        <v>0</v>
      </c>
      <c r="CZ35">
        <v>0</v>
      </c>
      <c r="DA35">
        <v>0</v>
      </c>
      <c r="DB35">
        <v>0</v>
      </c>
      <c r="DH35">
        <v>96252385.049999997</v>
      </c>
      <c r="DI35" t="s">
        <v>150</v>
      </c>
      <c r="DJ35">
        <v>0</v>
      </c>
      <c r="DK35">
        <v>0</v>
      </c>
      <c r="DL35">
        <v>2.7824424799999998</v>
      </c>
      <c r="DM35">
        <v>8775000</v>
      </c>
    </row>
    <row r="36" spans="1:117" x14ac:dyDescent="0.2">
      <c r="A36" t="s">
        <v>126</v>
      </c>
      <c r="B36" t="s">
        <v>150</v>
      </c>
      <c r="C36" t="s">
        <v>127</v>
      </c>
      <c r="D36" t="s">
        <v>128</v>
      </c>
      <c r="E36">
        <v>20240508</v>
      </c>
      <c r="F36" s="8" t="s">
        <v>240</v>
      </c>
      <c r="G36" t="s">
        <v>129</v>
      </c>
      <c r="H36" t="s">
        <v>241</v>
      </c>
      <c r="I36" t="s">
        <v>130</v>
      </c>
      <c r="J36" t="s">
        <v>242</v>
      </c>
      <c r="L36" t="s">
        <v>243</v>
      </c>
      <c r="M36" t="s">
        <v>244</v>
      </c>
      <c r="N36" t="s">
        <v>131</v>
      </c>
      <c r="O36" t="s">
        <v>132</v>
      </c>
      <c r="P36" t="s">
        <v>133</v>
      </c>
      <c r="Q36">
        <v>41</v>
      </c>
      <c r="S36" t="s">
        <v>127</v>
      </c>
      <c r="T36" t="s">
        <v>127</v>
      </c>
      <c r="U36" t="s">
        <v>127</v>
      </c>
      <c r="V36" t="s">
        <v>127</v>
      </c>
      <c r="Y36">
        <v>0</v>
      </c>
      <c r="Z36">
        <v>0</v>
      </c>
      <c r="AA36">
        <v>0</v>
      </c>
      <c r="AD36" t="s">
        <v>142</v>
      </c>
      <c r="AE36" t="s">
        <v>143</v>
      </c>
      <c r="AF36">
        <v>86</v>
      </c>
      <c r="AG36" t="s">
        <v>226</v>
      </c>
      <c r="AK36">
        <v>86</v>
      </c>
      <c r="AQ36">
        <v>0</v>
      </c>
      <c r="AR36">
        <v>0</v>
      </c>
      <c r="AS36">
        <v>15431</v>
      </c>
      <c r="AT36">
        <v>0</v>
      </c>
      <c r="AU36">
        <v>0</v>
      </c>
      <c r="AV36">
        <v>268.43131699999998</v>
      </c>
      <c r="AW36">
        <v>268.43131699999998</v>
      </c>
      <c r="AX36">
        <v>4142163.65</v>
      </c>
      <c r="AY36">
        <v>4142163.65</v>
      </c>
      <c r="AZ36">
        <v>4142163.65</v>
      </c>
      <c r="BA36">
        <v>4142163.65</v>
      </c>
      <c r="BB36">
        <v>0</v>
      </c>
      <c r="BC36">
        <v>0</v>
      </c>
      <c r="BD36">
        <v>0</v>
      </c>
      <c r="BE36">
        <v>0</v>
      </c>
      <c r="BF36">
        <v>4266054.26</v>
      </c>
      <c r="BG36">
        <v>4266054.26</v>
      </c>
      <c r="BH36">
        <v>123890.61</v>
      </c>
      <c r="BI36">
        <v>123890.61</v>
      </c>
      <c r="BJ36">
        <v>276.45999999999998</v>
      </c>
      <c r="BK36">
        <v>276.45999999999998</v>
      </c>
      <c r="BL36">
        <v>276.45999999999998</v>
      </c>
      <c r="BM36">
        <v>1</v>
      </c>
      <c r="BN36" t="s">
        <v>134</v>
      </c>
      <c r="BO36" t="s">
        <v>262</v>
      </c>
      <c r="BP36" t="s">
        <v>128</v>
      </c>
      <c r="BQ36" t="s">
        <v>128</v>
      </c>
      <c r="BR36" t="s">
        <v>250</v>
      </c>
      <c r="BS36">
        <v>0</v>
      </c>
      <c r="BT36">
        <v>0</v>
      </c>
      <c r="BU36">
        <v>0</v>
      </c>
      <c r="BW36">
        <v>352</v>
      </c>
      <c r="BZ36" t="s">
        <v>128</v>
      </c>
      <c r="CA36">
        <v>1</v>
      </c>
      <c r="CC36" t="s">
        <v>128</v>
      </c>
      <c r="CT36">
        <v>0</v>
      </c>
      <c r="CV36">
        <v>0</v>
      </c>
      <c r="CX36">
        <v>0</v>
      </c>
      <c r="CZ36">
        <v>0</v>
      </c>
      <c r="DA36">
        <v>0</v>
      </c>
      <c r="DB36">
        <v>0</v>
      </c>
      <c r="DH36">
        <v>96252385.049999997</v>
      </c>
      <c r="DI36" t="s">
        <v>150</v>
      </c>
      <c r="DJ36">
        <v>0</v>
      </c>
      <c r="DK36">
        <v>0</v>
      </c>
      <c r="DL36">
        <v>4.4321543400000003</v>
      </c>
      <c r="DM36">
        <v>8775000</v>
      </c>
    </row>
    <row r="37" spans="1:117" x14ac:dyDescent="0.2">
      <c r="A37" t="s">
        <v>126</v>
      </c>
      <c r="B37" t="s">
        <v>150</v>
      </c>
      <c r="C37" t="s">
        <v>127</v>
      </c>
      <c r="D37" t="s">
        <v>128</v>
      </c>
      <c r="E37">
        <v>20240508</v>
      </c>
      <c r="F37" s="8" t="s">
        <v>245</v>
      </c>
      <c r="G37" t="s">
        <v>129</v>
      </c>
      <c r="H37" t="s">
        <v>246</v>
      </c>
      <c r="I37" t="s">
        <v>130</v>
      </c>
      <c r="J37" t="s">
        <v>247</v>
      </c>
      <c r="L37" t="s">
        <v>248</v>
      </c>
      <c r="M37" t="s">
        <v>249</v>
      </c>
      <c r="N37" t="s">
        <v>131</v>
      </c>
      <c r="O37" t="s">
        <v>132</v>
      </c>
      <c r="P37" t="s">
        <v>133</v>
      </c>
      <c r="Q37">
        <v>41</v>
      </c>
      <c r="S37" t="s">
        <v>127</v>
      </c>
      <c r="T37" t="s">
        <v>127</v>
      </c>
      <c r="U37" t="s">
        <v>127</v>
      </c>
      <c r="V37" t="s">
        <v>127</v>
      </c>
      <c r="Y37">
        <v>0</v>
      </c>
      <c r="Z37">
        <v>0</v>
      </c>
      <c r="AA37">
        <v>0</v>
      </c>
      <c r="AD37" t="s">
        <v>142</v>
      </c>
      <c r="AE37" t="s">
        <v>143</v>
      </c>
      <c r="AF37">
        <v>87</v>
      </c>
      <c r="AG37" t="s">
        <v>149</v>
      </c>
      <c r="AK37">
        <v>82</v>
      </c>
      <c r="AQ37">
        <v>0</v>
      </c>
      <c r="AR37">
        <v>0</v>
      </c>
      <c r="AS37">
        <v>17068</v>
      </c>
      <c r="AT37">
        <v>0</v>
      </c>
      <c r="AU37">
        <v>0</v>
      </c>
      <c r="AV37">
        <v>271.64985799999999</v>
      </c>
      <c r="AW37">
        <v>271.64985799999999</v>
      </c>
      <c r="AX37">
        <v>4636519.7699999996</v>
      </c>
      <c r="AY37">
        <v>4636519.7699999996</v>
      </c>
      <c r="AZ37">
        <v>4636519.7699999996</v>
      </c>
      <c r="BA37">
        <v>4636519.7699999996</v>
      </c>
      <c r="BB37">
        <v>0</v>
      </c>
      <c r="BC37">
        <v>0</v>
      </c>
      <c r="BD37">
        <v>0</v>
      </c>
      <c r="BE37">
        <v>0</v>
      </c>
      <c r="BF37">
        <v>4257271.24</v>
      </c>
      <c r="BG37">
        <v>4257271.24</v>
      </c>
      <c r="BH37">
        <v>-379248.53</v>
      </c>
      <c r="BI37">
        <v>-379248.53</v>
      </c>
      <c r="BJ37">
        <v>249.43</v>
      </c>
      <c r="BK37">
        <v>249.43</v>
      </c>
      <c r="BL37">
        <v>249.43</v>
      </c>
      <c r="BM37">
        <v>1</v>
      </c>
      <c r="BN37" t="s">
        <v>134</v>
      </c>
      <c r="BO37" t="s">
        <v>262</v>
      </c>
      <c r="BP37" t="s">
        <v>128</v>
      </c>
      <c r="BQ37" t="s">
        <v>128</v>
      </c>
      <c r="BR37" t="s">
        <v>250</v>
      </c>
      <c r="BS37">
        <v>0</v>
      </c>
      <c r="BT37">
        <v>0</v>
      </c>
      <c r="BU37">
        <v>0</v>
      </c>
      <c r="BW37">
        <v>19</v>
      </c>
      <c r="BZ37" t="s">
        <v>128</v>
      </c>
      <c r="CA37">
        <v>1</v>
      </c>
      <c r="CC37" t="s">
        <v>128</v>
      </c>
      <c r="CT37">
        <v>0</v>
      </c>
      <c r="CV37">
        <v>0</v>
      </c>
      <c r="CX37">
        <v>0</v>
      </c>
      <c r="CZ37">
        <v>0</v>
      </c>
      <c r="DA37">
        <v>0</v>
      </c>
      <c r="DB37">
        <v>0</v>
      </c>
      <c r="DH37">
        <v>96252385.049999997</v>
      </c>
      <c r="DI37" t="s">
        <v>150</v>
      </c>
      <c r="DJ37">
        <v>0</v>
      </c>
      <c r="DK37">
        <v>0</v>
      </c>
      <c r="DL37">
        <v>4.4230293500000002</v>
      </c>
      <c r="DM37">
        <v>8775000</v>
      </c>
    </row>
    <row r="38" spans="1:117" x14ac:dyDescent="0.2">
      <c r="A38" t="s">
        <v>126</v>
      </c>
      <c r="B38" t="s">
        <v>150</v>
      </c>
      <c r="C38" t="s">
        <v>127</v>
      </c>
      <c r="D38" t="s">
        <v>128</v>
      </c>
      <c r="E38">
        <v>20240508</v>
      </c>
      <c r="F38" s="8" t="s">
        <v>263</v>
      </c>
      <c r="M38" t="s">
        <v>264</v>
      </c>
      <c r="O38" t="s">
        <v>251</v>
      </c>
      <c r="P38" t="s">
        <v>133</v>
      </c>
      <c r="Q38" t="s">
        <v>252</v>
      </c>
      <c r="S38" t="s">
        <v>257</v>
      </c>
      <c r="T38" t="s">
        <v>257</v>
      </c>
      <c r="U38" t="s">
        <v>257</v>
      </c>
      <c r="V38" t="s">
        <v>257</v>
      </c>
      <c r="Y38">
        <v>0</v>
      </c>
      <c r="Z38">
        <v>0</v>
      </c>
      <c r="AA38">
        <v>0</v>
      </c>
      <c r="AF38" t="s">
        <v>253</v>
      </c>
      <c r="AG38" t="s">
        <v>253</v>
      </c>
      <c r="AK38">
        <v>0</v>
      </c>
      <c r="AQ38">
        <v>0</v>
      </c>
      <c r="AR38">
        <v>0</v>
      </c>
      <c r="AS38">
        <v>31.65</v>
      </c>
      <c r="AT38">
        <v>0</v>
      </c>
      <c r="AU38">
        <v>0</v>
      </c>
      <c r="AV38">
        <v>0.14407600000000001</v>
      </c>
      <c r="AW38">
        <v>1</v>
      </c>
      <c r="AX38">
        <v>4.5599999999999996</v>
      </c>
      <c r="AY38">
        <v>31.65</v>
      </c>
      <c r="AZ38">
        <v>4.5599999999999996</v>
      </c>
      <c r="BA38">
        <v>31.65</v>
      </c>
      <c r="BB38">
        <v>0</v>
      </c>
      <c r="BC38">
        <v>0</v>
      </c>
      <c r="BD38">
        <v>0</v>
      </c>
      <c r="BE38">
        <v>0</v>
      </c>
      <c r="BF38">
        <v>4.57</v>
      </c>
      <c r="BG38">
        <v>31.65</v>
      </c>
      <c r="BH38">
        <v>0.01</v>
      </c>
      <c r="BI38">
        <v>0</v>
      </c>
      <c r="BJ38">
        <v>0.14433199999999999</v>
      </c>
      <c r="BK38">
        <v>1</v>
      </c>
      <c r="BL38">
        <v>0</v>
      </c>
      <c r="BM38">
        <v>6.9284499999999998</v>
      </c>
      <c r="BN38" t="s">
        <v>134</v>
      </c>
      <c r="BP38" t="s">
        <v>258</v>
      </c>
      <c r="BQ38" t="s">
        <v>258</v>
      </c>
      <c r="BR38" t="s">
        <v>250</v>
      </c>
      <c r="BS38">
        <v>0</v>
      </c>
      <c r="BT38">
        <v>0</v>
      </c>
      <c r="BU38">
        <v>0</v>
      </c>
      <c r="BZ38" t="s">
        <v>258</v>
      </c>
      <c r="CA38">
        <v>1</v>
      </c>
      <c r="CC38" t="s">
        <v>258</v>
      </c>
      <c r="CT38">
        <v>0</v>
      </c>
      <c r="CV38">
        <v>0</v>
      </c>
      <c r="CX38">
        <v>0</v>
      </c>
      <c r="CZ38">
        <v>0</v>
      </c>
      <c r="DA38">
        <v>0</v>
      </c>
      <c r="DB38">
        <v>0</v>
      </c>
      <c r="DH38">
        <v>96252385.049999997</v>
      </c>
      <c r="DI38" t="s">
        <v>150</v>
      </c>
      <c r="DJ38">
        <v>0</v>
      </c>
      <c r="DK38">
        <v>0</v>
      </c>
      <c r="DL38">
        <v>4.7500000000000003E-6</v>
      </c>
      <c r="DM38">
        <v>8775000</v>
      </c>
    </row>
    <row r="39" spans="1:117" x14ac:dyDescent="0.2">
      <c r="A39" t="s">
        <v>126</v>
      </c>
      <c r="B39" t="s">
        <v>150</v>
      </c>
      <c r="C39" t="s">
        <v>127</v>
      </c>
      <c r="D39" t="s">
        <v>128</v>
      </c>
      <c r="E39">
        <v>20240508</v>
      </c>
      <c r="F39" s="8" t="s">
        <v>265</v>
      </c>
      <c r="M39" t="s">
        <v>266</v>
      </c>
      <c r="O39" t="s">
        <v>251</v>
      </c>
      <c r="P39" t="s">
        <v>133</v>
      </c>
      <c r="Q39" t="s">
        <v>252</v>
      </c>
      <c r="S39" t="s">
        <v>267</v>
      </c>
      <c r="T39" t="s">
        <v>267</v>
      </c>
      <c r="U39" t="s">
        <v>267</v>
      </c>
      <c r="V39" t="s">
        <v>267</v>
      </c>
      <c r="Y39">
        <v>0</v>
      </c>
      <c r="Z39">
        <v>0</v>
      </c>
      <c r="AA39">
        <v>0</v>
      </c>
      <c r="AF39" t="s">
        <v>253</v>
      </c>
      <c r="AG39" t="s">
        <v>253</v>
      </c>
      <c r="AK39">
        <v>0</v>
      </c>
      <c r="AQ39">
        <v>0</v>
      </c>
      <c r="AR39">
        <v>0</v>
      </c>
      <c r="AS39">
        <v>52.23</v>
      </c>
      <c r="AT39">
        <v>0</v>
      </c>
      <c r="AU39">
        <v>0</v>
      </c>
      <c r="AV39">
        <v>1.076776</v>
      </c>
      <c r="AW39">
        <v>1</v>
      </c>
      <c r="AX39">
        <v>56.24</v>
      </c>
      <c r="AY39">
        <v>52.23</v>
      </c>
      <c r="AZ39">
        <v>56.24</v>
      </c>
      <c r="BA39">
        <v>52.23</v>
      </c>
      <c r="BB39">
        <v>0</v>
      </c>
      <c r="BC39">
        <v>0</v>
      </c>
      <c r="BD39">
        <v>0</v>
      </c>
      <c r="BE39">
        <v>0</v>
      </c>
      <c r="BF39">
        <v>56.24</v>
      </c>
      <c r="BG39">
        <v>52.23</v>
      </c>
      <c r="BH39">
        <v>0</v>
      </c>
      <c r="BI39">
        <v>0</v>
      </c>
      <c r="BJ39">
        <v>1.0767500000000001</v>
      </c>
      <c r="BK39">
        <v>1</v>
      </c>
      <c r="BL39">
        <v>0</v>
      </c>
      <c r="BM39">
        <v>0.92872100000000002</v>
      </c>
      <c r="BN39" t="s">
        <v>134</v>
      </c>
      <c r="BP39" t="s">
        <v>156</v>
      </c>
      <c r="BQ39" t="s">
        <v>156</v>
      </c>
      <c r="BR39" t="s">
        <v>250</v>
      </c>
      <c r="BS39">
        <v>0</v>
      </c>
      <c r="BT39">
        <v>0</v>
      </c>
      <c r="BU39">
        <v>0</v>
      </c>
      <c r="BZ39" t="s">
        <v>156</v>
      </c>
      <c r="CA39">
        <v>1</v>
      </c>
      <c r="CC39" t="s">
        <v>156</v>
      </c>
      <c r="CT39">
        <v>0</v>
      </c>
      <c r="CV39">
        <v>0</v>
      </c>
      <c r="CX39">
        <v>0</v>
      </c>
      <c r="CZ39">
        <v>0</v>
      </c>
      <c r="DA39">
        <v>0</v>
      </c>
      <c r="DB39">
        <v>0</v>
      </c>
      <c r="DH39">
        <v>96252385.049999997</v>
      </c>
      <c r="DI39" t="s">
        <v>150</v>
      </c>
      <c r="DJ39">
        <v>0</v>
      </c>
      <c r="DK39">
        <v>0</v>
      </c>
      <c r="DL39">
        <v>5.8430000000000001E-5</v>
      </c>
      <c r="DM39">
        <v>8775000</v>
      </c>
    </row>
    <row r="40" spans="1:117" x14ac:dyDescent="0.2">
      <c r="A40" t="s">
        <v>126</v>
      </c>
      <c r="B40" t="s">
        <v>150</v>
      </c>
      <c r="C40" t="s">
        <v>127</v>
      </c>
      <c r="D40" t="s">
        <v>128</v>
      </c>
      <c r="E40" t="s">
        <v>307</v>
      </c>
      <c r="F40" s="8" t="s">
        <v>282</v>
      </c>
      <c r="M40" t="s">
        <v>283</v>
      </c>
      <c r="O40" t="s">
        <v>251</v>
      </c>
      <c r="P40" t="s">
        <v>132</v>
      </c>
      <c r="Q40" t="s">
        <v>252</v>
      </c>
      <c r="S40" t="s">
        <v>127</v>
      </c>
      <c r="T40" t="s">
        <v>127</v>
      </c>
      <c r="U40" t="s">
        <v>127</v>
      </c>
      <c r="V40" t="s">
        <v>127</v>
      </c>
      <c r="Y40" t="s">
        <v>289</v>
      </c>
      <c r="Z40" t="s">
        <v>289</v>
      </c>
      <c r="AA40" t="s">
        <v>289</v>
      </c>
      <c r="AF40" t="s">
        <v>253</v>
      </c>
      <c r="AG40" t="s">
        <v>253</v>
      </c>
      <c r="AK40" t="s">
        <v>289</v>
      </c>
      <c r="AQ40" t="s">
        <v>289</v>
      </c>
      <c r="AR40" t="s">
        <v>289</v>
      </c>
      <c r="AS40" t="s">
        <v>308</v>
      </c>
      <c r="AT40" t="s">
        <v>289</v>
      </c>
      <c r="AU40" t="s">
        <v>289</v>
      </c>
      <c r="AV40" t="s">
        <v>290</v>
      </c>
      <c r="AW40" t="s">
        <v>290</v>
      </c>
      <c r="AX40" t="s">
        <v>308</v>
      </c>
      <c r="AY40" t="s">
        <v>308</v>
      </c>
      <c r="AZ40" t="s">
        <v>308</v>
      </c>
      <c r="BA40" t="s">
        <v>308</v>
      </c>
      <c r="BB40" t="s">
        <v>289</v>
      </c>
      <c r="BC40" t="s">
        <v>289</v>
      </c>
      <c r="BD40" t="s">
        <v>289</v>
      </c>
      <c r="BE40" t="s">
        <v>289</v>
      </c>
      <c r="BF40" t="s">
        <v>308</v>
      </c>
      <c r="BG40" t="s">
        <v>308</v>
      </c>
      <c r="BH40" t="s">
        <v>289</v>
      </c>
      <c r="BI40" t="s">
        <v>289</v>
      </c>
      <c r="BJ40" t="s">
        <v>290</v>
      </c>
      <c r="BK40" t="s">
        <v>290</v>
      </c>
      <c r="BL40" t="s">
        <v>289</v>
      </c>
      <c r="BM40" t="s">
        <v>290</v>
      </c>
      <c r="BN40" t="s">
        <v>134</v>
      </c>
      <c r="BP40" t="s">
        <v>128</v>
      </c>
      <c r="BQ40" t="s">
        <v>128</v>
      </c>
      <c r="BR40" t="s">
        <v>135</v>
      </c>
      <c r="BS40" t="s">
        <v>289</v>
      </c>
      <c r="BT40" t="s">
        <v>289</v>
      </c>
      <c r="BU40" t="s">
        <v>289</v>
      </c>
      <c r="BZ40" t="s">
        <v>128</v>
      </c>
      <c r="CA40" t="s">
        <v>290</v>
      </c>
      <c r="CC40" t="s">
        <v>128</v>
      </c>
      <c r="CT40" t="s">
        <v>289</v>
      </c>
      <c r="CV40" t="s">
        <v>289</v>
      </c>
      <c r="CX40" t="s">
        <v>289</v>
      </c>
      <c r="CZ40" t="s">
        <v>289</v>
      </c>
      <c r="DA40" t="s">
        <v>289</v>
      </c>
      <c r="DB40" t="s">
        <v>289</v>
      </c>
      <c r="DH40" t="s">
        <v>309</v>
      </c>
      <c r="DI40" t="s">
        <v>150</v>
      </c>
      <c r="DJ40" t="s">
        <v>289</v>
      </c>
      <c r="DK40" t="s">
        <v>289</v>
      </c>
      <c r="DL40" t="s">
        <v>310</v>
      </c>
      <c r="DM40" t="s">
        <v>311</v>
      </c>
    </row>
    <row r="41" spans="1:117" x14ac:dyDescent="0.2">
      <c r="A41" t="s">
        <v>126</v>
      </c>
      <c r="B41" t="s">
        <v>150</v>
      </c>
      <c r="C41" t="s">
        <v>127</v>
      </c>
      <c r="D41" t="s">
        <v>128</v>
      </c>
      <c r="E41">
        <v>20240502</v>
      </c>
      <c r="F41" s="8" t="s">
        <v>282</v>
      </c>
      <c r="M41" t="s">
        <v>283</v>
      </c>
      <c r="O41" t="s">
        <v>251</v>
      </c>
      <c r="P41" t="s">
        <v>132</v>
      </c>
      <c r="Q41" t="s">
        <v>252</v>
      </c>
      <c r="S41" t="s">
        <v>127</v>
      </c>
      <c r="T41" t="s">
        <v>127</v>
      </c>
      <c r="U41" t="s">
        <v>127</v>
      </c>
      <c r="V41" t="s">
        <v>127</v>
      </c>
      <c r="Y41">
        <v>0</v>
      </c>
      <c r="Z41">
        <v>0</v>
      </c>
      <c r="AA41">
        <v>0</v>
      </c>
      <c r="AF41" t="s">
        <v>253</v>
      </c>
      <c r="AG41" t="s">
        <v>253</v>
      </c>
      <c r="AK41">
        <v>0</v>
      </c>
      <c r="AQ41">
        <v>0</v>
      </c>
      <c r="AR41">
        <v>0</v>
      </c>
      <c r="AS41">
        <v>-829402.92</v>
      </c>
      <c r="AT41">
        <v>0</v>
      </c>
      <c r="AU41">
        <v>0</v>
      </c>
      <c r="AV41">
        <v>1</v>
      </c>
      <c r="AW41">
        <v>1</v>
      </c>
      <c r="AX41">
        <v>-829402.92</v>
      </c>
      <c r="AY41">
        <v>-829402.92</v>
      </c>
      <c r="AZ41">
        <v>-829402.92</v>
      </c>
      <c r="BA41">
        <v>-829402.92</v>
      </c>
      <c r="BB41">
        <v>0</v>
      </c>
      <c r="BC41">
        <v>0</v>
      </c>
      <c r="BD41">
        <v>0</v>
      </c>
      <c r="BE41">
        <v>0</v>
      </c>
      <c r="BF41">
        <v>-829402.92</v>
      </c>
      <c r="BG41">
        <v>-829402.92</v>
      </c>
      <c r="BH41">
        <v>0</v>
      </c>
      <c r="BI41">
        <v>0</v>
      </c>
      <c r="BJ41">
        <v>1</v>
      </c>
      <c r="BK41">
        <v>1</v>
      </c>
      <c r="BL41">
        <v>0</v>
      </c>
      <c r="BM41">
        <v>1</v>
      </c>
      <c r="BN41" t="s">
        <v>134</v>
      </c>
      <c r="BP41" t="s">
        <v>128</v>
      </c>
      <c r="BQ41" t="s">
        <v>128</v>
      </c>
      <c r="BR41" t="s">
        <v>135</v>
      </c>
      <c r="BS41">
        <v>0</v>
      </c>
      <c r="BT41">
        <v>0</v>
      </c>
      <c r="BU41">
        <v>0</v>
      </c>
      <c r="BZ41" t="s">
        <v>128</v>
      </c>
      <c r="CA41">
        <v>1</v>
      </c>
      <c r="CC41" t="s">
        <v>128</v>
      </c>
      <c r="CT41">
        <v>0</v>
      </c>
      <c r="CV41">
        <v>0</v>
      </c>
      <c r="CX41">
        <v>0</v>
      </c>
      <c r="CZ41">
        <v>0</v>
      </c>
      <c r="DA41">
        <v>0</v>
      </c>
      <c r="DB41">
        <v>0</v>
      </c>
      <c r="DH41">
        <v>90542982.049999997</v>
      </c>
      <c r="DI41" t="s">
        <v>150</v>
      </c>
      <c r="DJ41">
        <v>0</v>
      </c>
      <c r="DK41">
        <v>0</v>
      </c>
      <c r="DL41">
        <v>-0.91603224999999999</v>
      </c>
      <c r="DM41">
        <v>8475000</v>
      </c>
    </row>
    <row r="42" spans="1:117" x14ac:dyDescent="0.2">
      <c r="A42" t="s">
        <v>126</v>
      </c>
      <c r="B42" t="s">
        <v>150</v>
      </c>
      <c r="C42" t="s">
        <v>127</v>
      </c>
      <c r="D42" t="s">
        <v>128</v>
      </c>
      <c r="E42">
        <v>20240412</v>
      </c>
      <c r="F42" s="8" t="s">
        <v>245</v>
      </c>
      <c r="G42" t="s">
        <v>129</v>
      </c>
      <c r="H42" t="s">
        <v>246</v>
      </c>
      <c r="I42" t="s">
        <v>130</v>
      </c>
      <c r="J42" t="s">
        <v>247</v>
      </c>
      <c r="L42" t="s">
        <v>248</v>
      </c>
      <c r="M42" t="s">
        <v>249</v>
      </c>
      <c r="N42" t="s">
        <v>131</v>
      </c>
      <c r="O42" t="s">
        <v>132</v>
      </c>
      <c r="P42" t="s">
        <v>133</v>
      </c>
      <c r="Q42">
        <v>41</v>
      </c>
      <c r="S42" t="s">
        <v>127</v>
      </c>
      <c r="T42" t="s">
        <v>127</v>
      </c>
      <c r="U42" t="s">
        <v>127</v>
      </c>
      <c r="V42" t="s">
        <v>127</v>
      </c>
      <c r="Y42">
        <v>0</v>
      </c>
      <c r="Z42">
        <v>0</v>
      </c>
      <c r="AA42">
        <v>0</v>
      </c>
      <c r="AD42" t="s">
        <v>142</v>
      </c>
      <c r="AE42" t="s">
        <v>143</v>
      </c>
      <c r="AF42">
        <v>87</v>
      </c>
      <c r="AG42" t="s">
        <v>149</v>
      </c>
      <c r="AK42">
        <v>70</v>
      </c>
      <c r="AQ42">
        <v>0</v>
      </c>
      <c r="AR42">
        <v>0</v>
      </c>
      <c r="AS42">
        <v>15433</v>
      </c>
      <c r="AT42">
        <v>0</v>
      </c>
      <c r="AU42">
        <v>0</v>
      </c>
      <c r="AV42">
        <v>273.563332</v>
      </c>
      <c r="AW42">
        <v>273.563332</v>
      </c>
      <c r="AX42">
        <v>4221902.91</v>
      </c>
      <c r="AY42">
        <v>4221902.91</v>
      </c>
      <c r="AZ42">
        <v>4221902.91</v>
      </c>
      <c r="BA42">
        <v>4221902.91</v>
      </c>
      <c r="BB42">
        <v>0</v>
      </c>
      <c r="BC42">
        <v>0</v>
      </c>
      <c r="BD42">
        <v>0</v>
      </c>
      <c r="BE42">
        <v>0</v>
      </c>
      <c r="BF42">
        <v>4143297.51</v>
      </c>
      <c r="BG42">
        <v>4143297.51</v>
      </c>
      <c r="BH42">
        <v>-78605.399999999994</v>
      </c>
      <c r="BI42">
        <v>-78605.399999999994</v>
      </c>
      <c r="BJ42">
        <v>268.47000000000003</v>
      </c>
      <c r="BK42">
        <v>268.47000000000003</v>
      </c>
      <c r="BL42">
        <v>268.47000000000003</v>
      </c>
      <c r="BM42">
        <v>1</v>
      </c>
      <c r="BN42" t="s">
        <v>134</v>
      </c>
      <c r="BO42" t="s">
        <v>262</v>
      </c>
      <c r="BP42" t="s">
        <v>128</v>
      </c>
      <c r="BQ42" t="s">
        <v>128</v>
      </c>
      <c r="BR42" t="s">
        <v>250</v>
      </c>
      <c r="BS42">
        <v>0</v>
      </c>
      <c r="BT42">
        <v>0</v>
      </c>
      <c r="BU42">
        <v>0</v>
      </c>
      <c r="BW42">
        <v>19</v>
      </c>
      <c r="BZ42" t="s">
        <v>128</v>
      </c>
      <c r="CA42">
        <v>1</v>
      </c>
      <c r="CC42" t="s">
        <v>128</v>
      </c>
      <c r="CT42">
        <v>0</v>
      </c>
      <c r="CV42">
        <v>0</v>
      </c>
      <c r="CX42">
        <v>0</v>
      </c>
      <c r="CZ42">
        <v>0</v>
      </c>
      <c r="DA42">
        <v>0</v>
      </c>
      <c r="DB42">
        <v>0</v>
      </c>
      <c r="DH42">
        <v>88282001.829999998</v>
      </c>
      <c r="DI42" t="s">
        <v>150</v>
      </c>
      <c r="DJ42">
        <v>0</v>
      </c>
      <c r="DK42">
        <v>0</v>
      </c>
      <c r="DL42">
        <v>4.6932527899999998</v>
      </c>
      <c r="DM42">
        <v>7925000</v>
      </c>
    </row>
    <row r="43" spans="1:117" x14ac:dyDescent="0.2">
      <c r="A43" t="s">
        <v>126</v>
      </c>
      <c r="B43" t="s">
        <v>150</v>
      </c>
      <c r="C43" t="s">
        <v>127</v>
      </c>
      <c r="D43" t="s">
        <v>128</v>
      </c>
      <c r="E43">
        <v>20240412</v>
      </c>
      <c r="F43" s="8" t="s">
        <v>263</v>
      </c>
      <c r="M43" t="s">
        <v>264</v>
      </c>
      <c r="O43" t="s">
        <v>251</v>
      </c>
      <c r="P43" t="s">
        <v>133</v>
      </c>
      <c r="Q43" t="s">
        <v>252</v>
      </c>
      <c r="S43" t="s">
        <v>257</v>
      </c>
      <c r="T43" t="s">
        <v>257</v>
      </c>
      <c r="U43" t="s">
        <v>257</v>
      </c>
      <c r="V43" t="s">
        <v>257</v>
      </c>
      <c r="Y43">
        <v>0</v>
      </c>
      <c r="Z43">
        <v>0</v>
      </c>
      <c r="AA43">
        <v>0</v>
      </c>
      <c r="AF43" t="s">
        <v>253</v>
      </c>
      <c r="AG43" t="s">
        <v>253</v>
      </c>
      <c r="AK43">
        <v>0</v>
      </c>
      <c r="AQ43">
        <v>0</v>
      </c>
      <c r="AR43">
        <v>0</v>
      </c>
      <c r="AS43">
        <v>31.56</v>
      </c>
      <c r="AT43">
        <v>0</v>
      </c>
      <c r="AU43">
        <v>0</v>
      </c>
      <c r="AV43">
        <v>0.14543700000000001</v>
      </c>
      <c r="AW43">
        <v>1</v>
      </c>
      <c r="AX43">
        <v>4.59</v>
      </c>
      <c r="AY43">
        <v>31.56</v>
      </c>
      <c r="AZ43">
        <v>4.59</v>
      </c>
      <c r="BA43">
        <v>31.56</v>
      </c>
      <c r="BB43">
        <v>0</v>
      </c>
      <c r="BC43">
        <v>0</v>
      </c>
      <c r="BD43">
        <v>0</v>
      </c>
      <c r="BE43">
        <v>0</v>
      </c>
      <c r="BF43">
        <v>4.54</v>
      </c>
      <c r="BG43">
        <v>31.56</v>
      </c>
      <c r="BH43">
        <v>-0.05</v>
      </c>
      <c r="BI43">
        <v>0</v>
      </c>
      <c r="BJ43">
        <v>0.143735</v>
      </c>
      <c r="BK43">
        <v>1</v>
      </c>
      <c r="BL43">
        <v>0</v>
      </c>
      <c r="BM43">
        <v>6.9572500000000002</v>
      </c>
      <c r="BN43" t="s">
        <v>134</v>
      </c>
      <c r="BP43" t="s">
        <v>258</v>
      </c>
      <c r="BQ43" t="s">
        <v>258</v>
      </c>
      <c r="BR43" t="s">
        <v>250</v>
      </c>
      <c r="BS43">
        <v>0</v>
      </c>
      <c r="BT43">
        <v>0</v>
      </c>
      <c r="BU43">
        <v>0</v>
      </c>
      <c r="BZ43" t="s">
        <v>258</v>
      </c>
      <c r="CA43">
        <v>1</v>
      </c>
      <c r="CC43" t="s">
        <v>258</v>
      </c>
      <c r="CT43">
        <v>0</v>
      </c>
      <c r="CV43">
        <v>0</v>
      </c>
      <c r="CX43">
        <v>0</v>
      </c>
      <c r="CZ43">
        <v>0</v>
      </c>
      <c r="DA43">
        <v>0</v>
      </c>
      <c r="DB43">
        <v>0</v>
      </c>
      <c r="DH43">
        <v>88282001.829999998</v>
      </c>
      <c r="DI43" t="s">
        <v>150</v>
      </c>
      <c r="DJ43">
        <v>0</v>
      </c>
      <c r="DK43">
        <v>0</v>
      </c>
      <c r="DL43">
        <v>5.1399999999999999E-6</v>
      </c>
      <c r="DM43">
        <v>7925000</v>
      </c>
    </row>
    <row r="44" spans="1:117" x14ac:dyDescent="0.2">
      <c r="A44" t="s">
        <v>126</v>
      </c>
      <c r="B44" t="s">
        <v>150</v>
      </c>
      <c r="C44" t="s">
        <v>127</v>
      </c>
      <c r="D44" t="s">
        <v>128</v>
      </c>
      <c r="E44">
        <v>20240412</v>
      </c>
      <c r="F44" s="8" t="s">
        <v>265</v>
      </c>
      <c r="M44" t="s">
        <v>266</v>
      </c>
      <c r="O44" t="s">
        <v>251</v>
      </c>
      <c r="P44" t="s">
        <v>133</v>
      </c>
      <c r="Q44" t="s">
        <v>252</v>
      </c>
      <c r="S44" t="s">
        <v>267</v>
      </c>
      <c r="T44" t="s">
        <v>267</v>
      </c>
      <c r="U44" t="s">
        <v>267</v>
      </c>
      <c r="V44" t="s">
        <v>267</v>
      </c>
      <c r="Y44">
        <v>0</v>
      </c>
      <c r="Z44">
        <v>0</v>
      </c>
      <c r="AA44">
        <v>0</v>
      </c>
      <c r="AF44" t="s">
        <v>253</v>
      </c>
      <c r="AG44" t="s">
        <v>253</v>
      </c>
      <c r="AK44">
        <v>0</v>
      </c>
      <c r="AQ44">
        <v>0</v>
      </c>
      <c r="AR44">
        <v>0</v>
      </c>
      <c r="AS44">
        <v>47.73</v>
      </c>
      <c r="AT44">
        <v>0</v>
      </c>
      <c r="AU44">
        <v>0</v>
      </c>
      <c r="AV44">
        <v>1.0831759999999999</v>
      </c>
      <c r="AW44">
        <v>1</v>
      </c>
      <c r="AX44">
        <v>51.7</v>
      </c>
      <c r="AY44">
        <v>47.73</v>
      </c>
      <c r="AZ44">
        <v>51.7</v>
      </c>
      <c r="BA44">
        <v>47.73</v>
      </c>
      <c r="BB44">
        <v>0</v>
      </c>
      <c r="BC44">
        <v>0</v>
      </c>
      <c r="BD44">
        <v>0</v>
      </c>
      <c r="BE44">
        <v>0</v>
      </c>
      <c r="BF44">
        <v>51.17</v>
      </c>
      <c r="BG44">
        <v>47.73</v>
      </c>
      <c r="BH44">
        <v>-0.53</v>
      </c>
      <c r="BI44">
        <v>0</v>
      </c>
      <c r="BJ44">
        <v>1.0721000000000001</v>
      </c>
      <c r="BK44">
        <v>1</v>
      </c>
      <c r="BL44">
        <v>0</v>
      </c>
      <c r="BM44">
        <v>0.93274900000000005</v>
      </c>
      <c r="BN44" t="s">
        <v>134</v>
      </c>
      <c r="BP44" t="s">
        <v>156</v>
      </c>
      <c r="BQ44" t="s">
        <v>156</v>
      </c>
      <c r="BR44" t="s">
        <v>250</v>
      </c>
      <c r="BS44">
        <v>0</v>
      </c>
      <c r="BT44">
        <v>0</v>
      </c>
      <c r="BU44">
        <v>0</v>
      </c>
      <c r="BZ44" t="s">
        <v>156</v>
      </c>
      <c r="CA44">
        <v>1</v>
      </c>
      <c r="CC44" t="s">
        <v>156</v>
      </c>
      <c r="CT44">
        <v>0</v>
      </c>
      <c r="CV44">
        <v>0</v>
      </c>
      <c r="CX44">
        <v>0</v>
      </c>
      <c r="CZ44">
        <v>0</v>
      </c>
      <c r="DA44">
        <v>0</v>
      </c>
      <c r="DB44">
        <v>0</v>
      </c>
      <c r="DH44">
        <v>88282001.829999998</v>
      </c>
      <c r="DI44" t="s">
        <v>150</v>
      </c>
      <c r="DJ44">
        <v>0</v>
      </c>
      <c r="DK44">
        <v>0</v>
      </c>
      <c r="DL44">
        <v>5.7960000000000001E-5</v>
      </c>
      <c r="DM44">
        <v>7925000</v>
      </c>
    </row>
    <row r="45" spans="1:117" x14ac:dyDescent="0.2">
      <c r="A45" t="s">
        <v>126</v>
      </c>
      <c r="B45" t="s">
        <v>150</v>
      </c>
      <c r="C45" t="s">
        <v>127</v>
      </c>
      <c r="D45" t="s">
        <v>128</v>
      </c>
      <c r="E45">
        <v>20240412</v>
      </c>
      <c r="F45" s="8" t="s">
        <v>282</v>
      </c>
      <c r="M45" t="s">
        <v>283</v>
      </c>
      <c r="O45" t="s">
        <v>251</v>
      </c>
      <c r="P45" t="s">
        <v>132</v>
      </c>
      <c r="Q45" t="s">
        <v>252</v>
      </c>
      <c r="S45" t="s">
        <v>127</v>
      </c>
      <c r="T45" t="s">
        <v>127</v>
      </c>
      <c r="U45" t="s">
        <v>127</v>
      </c>
      <c r="V45" t="s">
        <v>127</v>
      </c>
      <c r="Y45">
        <v>0</v>
      </c>
      <c r="Z45">
        <v>0</v>
      </c>
      <c r="AA45">
        <v>0</v>
      </c>
      <c r="AF45" t="s">
        <v>253</v>
      </c>
      <c r="AG45" t="s">
        <v>253</v>
      </c>
      <c r="AK45">
        <v>0</v>
      </c>
      <c r="AQ45">
        <v>0</v>
      </c>
      <c r="AR45">
        <v>0</v>
      </c>
      <c r="AS45">
        <v>-169219.44</v>
      </c>
      <c r="AT45">
        <v>0</v>
      </c>
      <c r="AU45">
        <v>0</v>
      </c>
      <c r="AV45">
        <v>1</v>
      </c>
      <c r="AW45">
        <v>1</v>
      </c>
      <c r="AX45">
        <v>-169219.44</v>
      </c>
      <c r="AY45">
        <v>-169219.44</v>
      </c>
      <c r="AZ45">
        <v>-169219.44</v>
      </c>
      <c r="BA45">
        <v>-169219.44</v>
      </c>
      <c r="BB45">
        <v>0</v>
      </c>
      <c r="BC45">
        <v>0</v>
      </c>
      <c r="BD45">
        <v>0</v>
      </c>
      <c r="BE45">
        <v>0</v>
      </c>
      <c r="BF45">
        <v>-169219.44</v>
      </c>
      <c r="BG45">
        <v>-169219.44</v>
      </c>
      <c r="BH45">
        <v>0</v>
      </c>
      <c r="BI45">
        <v>0</v>
      </c>
      <c r="BJ45">
        <v>1</v>
      </c>
      <c r="BK45">
        <v>1</v>
      </c>
      <c r="BL45">
        <v>0</v>
      </c>
      <c r="BM45">
        <v>1</v>
      </c>
      <c r="BN45" t="s">
        <v>134</v>
      </c>
      <c r="BP45" t="s">
        <v>128</v>
      </c>
      <c r="BQ45" t="s">
        <v>128</v>
      </c>
      <c r="BR45" t="s">
        <v>135</v>
      </c>
      <c r="BS45">
        <v>0</v>
      </c>
      <c r="BT45">
        <v>0</v>
      </c>
      <c r="BU45">
        <v>0</v>
      </c>
      <c r="BZ45" t="s">
        <v>128</v>
      </c>
      <c r="CA45">
        <v>1</v>
      </c>
      <c r="CC45" t="s">
        <v>128</v>
      </c>
      <c r="CT45">
        <v>0</v>
      </c>
      <c r="CV45">
        <v>0</v>
      </c>
      <c r="CX45">
        <v>0</v>
      </c>
      <c r="CZ45">
        <v>0</v>
      </c>
      <c r="DA45">
        <v>0</v>
      </c>
      <c r="DB45">
        <v>0</v>
      </c>
      <c r="DH45">
        <v>88282001.829999998</v>
      </c>
      <c r="DI45" t="s">
        <v>150</v>
      </c>
      <c r="DJ45">
        <v>0</v>
      </c>
      <c r="DK45">
        <v>0</v>
      </c>
      <c r="DL45">
        <v>-0.19168056999999999</v>
      </c>
      <c r="DM45">
        <v>7925000</v>
      </c>
    </row>
  </sheetData>
  <phoneticPr fontId="1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68F9-7E73-4D57-8FF0-D9FB422C79E7}">
  <dimension ref="A2:I48"/>
  <sheetViews>
    <sheetView tabSelected="1" workbookViewId="0">
      <selection activeCell="D36" sqref="D36"/>
    </sheetView>
  </sheetViews>
  <sheetFormatPr baseColWidth="10" defaultColWidth="9.140625" defaultRowHeight="12.75" x14ac:dyDescent="0.2"/>
  <cols>
    <col min="1" max="1" width="38.42578125" bestFit="1" customWidth="1"/>
    <col min="2" max="2" width="5.7109375" bestFit="1" customWidth="1"/>
    <col min="3" max="3" width="8.85546875" customWidth="1"/>
    <col min="4" max="4" width="67.5703125" customWidth="1"/>
    <col min="5" max="5" width="10.5703125" bestFit="1" customWidth="1"/>
    <col min="6" max="6" width="13.85546875" bestFit="1" customWidth="1"/>
    <col min="7" max="7" width="11.140625" bestFit="1" customWidth="1"/>
    <col min="8" max="8" width="12.140625" bestFit="1" customWidth="1"/>
    <col min="9" max="9" width="11.7109375" bestFit="1" customWidth="1"/>
  </cols>
  <sheetData>
    <row r="2" spans="1:9" s="2" customFormat="1" x14ac:dyDescent="0.2">
      <c r="A2" s="7" t="s">
        <v>117</v>
      </c>
      <c r="B2" s="7" t="s">
        <v>118</v>
      </c>
      <c r="C2" s="7" t="s">
        <v>119</v>
      </c>
      <c r="D2" s="7" t="s">
        <v>120</v>
      </c>
      <c r="E2" s="7" t="s">
        <v>129</v>
      </c>
      <c r="F2" s="7" t="s">
        <v>125</v>
      </c>
      <c r="G2" s="7" t="s">
        <v>121</v>
      </c>
      <c r="H2" s="7" t="s">
        <v>122</v>
      </c>
      <c r="I2" s="7" t="s">
        <v>123</v>
      </c>
    </row>
    <row r="3" spans="1:9" x14ac:dyDescent="0.2">
      <c r="A3" t="str">
        <f>IF(Sheet1!B$2="Y7A3","POLEN CAPITAL GLOBAL GROWTH ETF","")</f>
        <v>POLEN CAPITAL GLOBAL GROWTH ETF</v>
      </c>
      <c r="B3" t="str">
        <f>IF(Sheet1!B$2="Y7A3","PCGG","")</f>
        <v>PCGG</v>
      </c>
      <c r="C3">
        <f>IF(Sheet1!$E$2&gt;0,Sheet1!E2,"")</f>
        <v>20240508</v>
      </c>
      <c r="D3" t="s">
        <v>124</v>
      </c>
      <c r="H3" s="6">
        <f>Table1[[#This Row],[TOT_NAV_AMT]]</f>
        <v>96252385.049999997</v>
      </c>
    </row>
    <row r="4" spans="1:9" x14ac:dyDescent="0.2">
      <c r="A4" t="str">
        <f>IF(Sheet1!B$2="Y7A3","POLEN CAPITAL GLOBAL GROWTH ETF","")</f>
        <v>POLEN CAPITAL GLOBAL GROWTH ETF</v>
      </c>
      <c r="B4" t="str">
        <f>IF(Sheet1!B$2="Y7A3","PCGG","")</f>
        <v>PCGG</v>
      </c>
      <c r="C4">
        <f>IF(Sheet1!$E$2&gt;0,Sheet1!E2,"")</f>
        <v>20240508</v>
      </c>
      <c r="D4" t="str">
        <f>IF(Sheet1!$E2&gt;0,Sheet1!M2,"")</f>
        <v>NET OTHER ASSETS</v>
      </c>
      <c r="G4">
        <f>IF(Sheet1!$E2&gt;0,Sheet1!AS2,"")</f>
        <v>0</v>
      </c>
      <c r="H4" s="5">
        <f>IF(Sheet1!$E2&gt;0,Sheet1!BG2,"")</f>
        <v>0</v>
      </c>
      <c r="I4" s="3">
        <f>IF(Sheet1!$E2&gt;0,Sheet1!DL2/100,"")</f>
        <v>-9.6745639999999992E-4</v>
      </c>
    </row>
    <row r="5" spans="1:9" x14ac:dyDescent="0.2">
      <c r="A5" t="str">
        <f>IF(Sheet1!B$2="Y7A3","POLEN CAPITAL GLOBAL GROWTH ETF","")</f>
        <v>POLEN CAPITAL GLOBAL GROWTH ETF</v>
      </c>
      <c r="B5" t="str">
        <f>IF(Sheet1!B$2="Y7A3","PCGG","")</f>
        <v>PCGG</v>
      </c>
      <c r="C5">
        <f>IF(Sheet1!$E3&gt;0,Sheet1!E3,"")</f>
        <v>20240508</v>
      </c>
      <c r="D5" t="str">
        <f>IF(Sheet1!$E3&gt;0,Sheet1!M3,"")</f>
        <v>AUD999999</v>
      </c>
      <c r="E5" t="str">
        <f>IF(Sheet1!$E3&gt;0,Sheet1!F3,"")</f>
        <v>AUD999999</v>
      </c>
      <c r="F5">
        <f>IF(Sheet1!$E3&gt;0,Sheet1!L3,"")</f>
        <v>0</v>
      </c>
      <c r="G5" s="4">
        <f>IF(Sheet1!$E3&gt;0,Sheet1!AS3,"")</f>
        <v>29074.33</v>
      </c>
      <c r="H5" s="6">
        <f>IF(Sheet1!$E3&gt;0,Sheet1!BF3,"")</f>
        <v>-19210.86</v>
      </c>
      <c r="I5" s="3">
        <f>IF(Sheet1!$E3&gt;0,Sheet1!DL3/100,"")</f>
        <v>-7.7029999999999996E-7</v>
      </c>
    </row>
    <row r="6" spans="1:9" x14ac:dyDescent="0.2">
      <c r="A6" t="str">
        <f>IF(Sheet1!B$2="Y7A3","POLEN CAPITAL GLOBAL GROWTH ETF","")</f>
        <v>POLEN CAPITAL GLOBAL GROWTH ETF</v>
      </c>
      <c r="B6" t="str">
        <f>IF(Sheet1!B$2="Y7A3","PCGG","")</f>
        <v>PCGG</v>
      </c>
      <c r="C6">
        <f>IF(Sheet1!$E4&gt;0,Sheet1!E4,"")</f>
        <v>20240508</v>
      </c>
      <c r="D6" t="str">
        <f>IF(Sheet1!$E4&gt;0,Sheet1!M4,"")</f>
        <v>AUD999999</v>
      </c>
      <c r="E6" s="8" t="str">
        <f>IF(Sheet1!$E4&gt;0,Sheet1!F4,"")</f>
        <v>AUD999999</v>
      </c>
      <c r="F6">
        <f>IF(Sheet1!$E4&gt;0,Sheet1!L4,"")</f>
        <v>0</v>
      </c>
      <c r="G6" s="4">
        <f>IF(Sheet1!$E4&gt;0,Sheet1!AS4,"")</f>
        <v>14992.49</v>
      </c>
      <c r="H6" s="6">
        <f>IF(Sheet1!$E4&gt;0,Sheet1!BF4,"")</f>
        <v>-9906.2900000000009</v>
      </c>
      <c r="I6" s="3">
        <f>IF(Sheet1!$E4&gt;0,Sheet1!DL4/100,"")</f>
        <v>-5.4500000000000005E-8</v>
      </c>
    </row>
    <row r="7" spans="1:9" x14ac:dyDescent="0.2">
      <c r="A7" t="str">
        <f>IF(Sheet1!B$2="Y7A3","POLEN CAPITAL GLOBAL GROWTH ETF","")</f>
        <v>POLEN CAPITAL GLOBAL GROWTH ETF</v>
      </c>
      <c r="B7" t="str">
        <f>IF(Sheet1!B$2="Y7A3","PCGG","")</f>
        <v>PCGG</v>
      </c>
      <c r="C7">
        <f>IF(Sheet1!$E5&gt;0,Sheet1!E5,"")</f>
        <v>20240508</v>
      </c>
      <c r="D7" t="str">
        <f>IF(Sheet1!$E5&gt;0,Sheet1!M5,"")</f>
        <v>SIEMENS HEALTHINEERS AG COMMON STOCK</v>
      </c>
      <c r="E7" s="8" t="str">
        <f>IF(Sheet1!$E5&gt;0,Sheet1!F5,"")</f>
        <v>BD594Y909</v>
      </c>
      <c r="F7" t="str">
        <f>IF(Sheet1!$E5&gt;0,Sheet1!L5,"")</f>
        <v>SHL</v>
      </c>
      <c r="G7" s="4">
        <f>IF(Sheet1!$E5&gt;0,Sheet1!AS5,"")</f>
        <v>47109</v>
      </c>
      <c r="H7" s="6">
        <f>IF(Sheet1!$E5&gt;0,Sheet1!BF5,"")</f>
        <v>2637679.13</v>
      </c>
      <c r="I7" s="3">
        <f>IF(Sheet1!$E5&gt;0,Sheet1!DL5/100,"")</f>
        <v>2.7403779400000002E-2</v>
      </c>
    </row>
    <row r="8" spans="1:9" x14ac:dyDescent="0.2">
      <c r="A8" t="str">
        <f>IF(Sheet1!B$2="Y7A3","POLEN CAPITAL GLOBAL GROWTH ETF","")</f>
        <v>POLEN CAPITAL GLOBAL GROWTH ETF</v>
      </c>
      <c r="B8" t="str">
        <f>IF(Sheet1!B$2="Y7A3","PCGG","")</f>
        <v>PCGG</v>
      </c>
      <c r="C8">
        <f>IF(Sheet1!$E6&gt;0,Sheet1!E6,"")</f>
        <v>20240508</v>
      </c>
      <c r="D8" t="str">
        <f>IF(Sheet1!$E6&gt;0,Sheet1!M6,"")</f>
        <v>NOVO NORDISK A/S B COMMON STOCK DKK.1</v>
      </c>
      <c r="E8" s="8" t="str">
        <f>IF(Sheet1!$E6&gt;0,Sheet1!F6,"")</f>
        <v>BP6KMJ909</v>
      </c>
      <c r="F8" t="str">
        <f>IF(Sheet1!$E6&gt;0,Sheet1!L6,"")</f>
        <v>NOVOB</v>
      </c>
      <c r="G8" s="4">
        <f>IF(Sheet1!$E6&gt;0,Sheet1!AS6,"")</f>
        <v>22210</v>
      </c>
      <c r="H8" s="6">
        <f>IF(Sheet1!$E6&gt;0,Sheet1!BF6,"")</f>
        <v>2829283.03</v>
      </c>
      <c r="I8" s="3">
        <f>IF(Sheet1!$E6&gt;0,Sheet1!DL6/100,"")</f>
        <v>2.9394420000000001E-2</v>
      </c>
    </row>
    <row r="9" spans="1:9" x14ac:dyDescent="0.2">
      <c r="A9" t="str">
        <f>IF(Sheet1!B$2="Y7A3","POLEN CAPITAL GLOBAL GROWTH ETF","")</f>
        <v>POLEN CAPITAL GLOBAL GROWTH ETF</v>
      </c>
      <c r="B9" t="str">
        <f>IF(Sheet1!B$2="Y7A3","PCGG","")</f>
        <v>PCGG</v>
      </c>
      <c r="C9">
        <f>IF(Sheet1!$E7&gt;0,Sheet1!E7,"")</f>
        <v>20240508</v>
      </c>
      <c r="D9" t="str">
        <f>IF(Sheet1!$E7&gt;0,Sheet1!M7,"")</f>
        <v>SAGE GROUP PLC/THE COMMON STOCK GBP.01051948</v>
      </c>
      <c r="E9" s="8" t="str">
        <f>IF(Sheet1!$E7&gt;0,Sheet1!F7,"")</f>
        <v>B8C3BL905</v>
      </c>
      <c r="F9" t="str">
        <f>IF(Sheet1!$E7&gt;0,Sheet1!L7,"")</f>
        <v>SGE</v>
      </c>
      <c r="G9" s="4">
        <f>IF(Sheet1!$E7&gt;0,Sheet1!AS7,"")</f>
        <v>129403</v>
      </c>
      <c r="H9" s="6">
        <f>IF(Sheet1!$E7&gt;0,Sheet1!BF7,"")</f>
        <v>1927442.63</v>
      </c>
      <c r="I9" s="3">
        <f>IF(Sheet1!$E7&gt;0,Sheet1!DL7/100,"")</f>
        <v>2.0024881799999998E-2</v>
      </c>
    </row>
    <row r="10" spans="1:9" x14ac:dyDescent="0.2">
      <c r="A10" t="str">
        <f>IF(Sheet1!B$2="Y7A3","POLEN CAPITAL GLOBAL GROWTH ETF","")</f>
        <v>POLEN CAPITAL GLOBAL GROWTH ETF</v>
      </c>
      <c r="B10" t="str">
        <f>IF(Sheet1!B$2="Y7A3","PCGG","")</f>
        <v>PCGG</v>
      </c>
      <c r="C10">
        <f>IF(Sheet1!$E8&gt;0,Sheet1!E8,"")</f>
        <v>20240508</v>
      </c>
      <c r="D10" t="str">
        <f>IF(Sheet1!$E8&gt;0,Sheet1!M8,"")</f>
        <v>DKK999999</v>
      </c>
      <c r="E10" s="8" t="str">
        <f>IF(Sheet1!$E8&gt;0,Sheet1!F8,"")</f>
        <v>DKK999999</v>
      </c>
      <c r="F10">
        <f>IF(Sheet1!$E8&gt;0,Sheet1!L8,"")</f>
        <v>0</v>
      </c>
      <c r="G10" s="4">
        <f>IF(Sheet1!$E8&gt;0,Sheet1!AS8,"")</f>
        <v>105626.39</v>
      </c>
      <c r="H10" s="6">
        <f>IF(Sheet1!$E8&gt;0,Sheet1!BF8,"")</f>
        <v>-15245.31</v>
      </c>
      <c r="I10" s="3">
        <f>IF(Sheet1!$E8&gt;0,Sheet1!DL8/100,"")</f>
        <v>-7.7999999999999997E-8</v>
      </c>
    </row>
    <row r="11" spans="1:9" x14ac:dyDescent="0.2">
      <c r="A11" t="str">
        <f>IF(Sheet1!B$2="Y7A3","POLEN CAPITAL GLOBAL GROWTH ETF","")</f>
        <v>POLEN CAPITAL GLOBAL GROWTH ETF</v>
      </c>
      <c r="B11" t="str">
        <f>IF(Sheet1!B$2="Y7A3","PCGG","")</f>
        <v>PCGG</v>
      </c>
      <c r="C11">
        <f>IF(Sheet1!$E9&gt;0,Sheet1!E9,"")</f>
        <v>20240508</v>
      </c>
      <c r="D11" t="str">
        <f>IF(Sheet1!$E9&gt;0,Sheet1!M9,"")</f>
        <v>EUR999999</v>
      </c>
      <c r="E11" s="8" t="str">
        <f>IF(Sheet1!$E9&gt;0,Sheet1!F9,"")</f>
        <v>EUR999999</v>
      </c>
      <c r="F11">
        <f>IF(Sheet1!$E9&gt;0,Sheet1!L9,"")</f>
        <v>0</v>
      </c>
      <c r="G11" s="4">
        <f>IF(Sheet1!$E9&gt;0,Sheet1!AS9,"")</f>
        <v>15114.72</v>
      </c>
      <c r="H11" s="6">
        <f>IF(Sheet1!$E9&gt;0,Sheet1!BF9,"")</f>
        <v>-16274.77</v>
      </c>
      <c r="I11" s="3">
        <f>IF(Sheet1!$E9&gt;0,Sheet1!DL9/100,"")</f>
        <v>-1.142E-7</v>
      </c>
    </row>
    <row r="12" spans="1:9" x14ac:dyDescent="0.2">
      <c r="A12" t="str">
        <f>IF(Sheet1!B$2="Y7A3","POLEN CAPITAL GLOBAL GROWTH ETF","")</f>
        <v>POLEN CAPITAL GLOBAL GROWTH ETF</v>
      </c>
      <c r="B12" t="str">
        <f>IF(Sheet1!B$2="Y7A3","PCGG","")</f>
        <v>PCGG</v>
      </c>
      <c r="C12">
        <f>IF(Sheet1!$E10&gt;0,Sheet1!E10,"")</f>
        <v>20240508</v>
      </c>
      <c r="D12" t="str">
        <f>IF(Sheet1!$E10&gt;0,Sheet1!M10,"")</f>
        <v>EUR999999</v>
      </c>
      <c r="E12" s="8" t="str">
        <f>IF(Sheet1!$E10&gt;0,Sheet1!F10,"")</f>
        <v>EUR999999</v>
      </c>
      <c r="F12">
        <f>IF(Sheet1!$E10&gt;0,Sheet1!L10,"")</f>
        <v>0</v>
      </c>
      <c r="G12" s="4">
        <f>IF(Sheet1!$E10&gt;0,Sheet1!AS10,"")</f>
        <v>30710.27</v>
      </c>
      <c r="H12" s="6">
        <f>IF(Sheet1!$E10&gt;0,Sheet1!BF10,"")</f>
        <v>-33067.269999999997</v>
      </c>
      <c r="I12" s="3">
        <f>IF(Sheet1!$E10&gt;0,Sheet1!DL10/100,"")</f>
        <v>-2.3209999999999999E-7</v>
      </c>
    </row>
    <row r="13" spans="1:9" x14ac:dyDescent="0.2">
      <c r="A13" t="str">
        <f>IF(Sheet1!B$2="Y7A3","POLEN CAPITAL GLOBAL GROWTH ETF","")</f>
        <v>POLEN CAPITAL GLOBAL GROWTH ETF</v>
      </c>
      <c r="B13" t="str">
        <f>IF(Sheet1!B$2="Y7A3","PCGG","")</f>
        <v>PCGG</v>
      </c>
      <c r="C13">
        <f>IF(Sheet1!$E11&gt;0,Sheet1!E11,"")</f>
        <v>20240508</v>
      </c>
      <c r="D13" t="str">
        <f>IF(Sheet1!$E11&gt;0,Sheet1!M11,"")</f>
        <v>EUR999999</v>
      </c>
      <c r="E13" s="8" t="str">
        <f>IF(Sheet1!$E11&gt;0,Sheet1!F11,"")</f>
        <v>EUR999999</v>
      </c>
      <c r="F13">
        <f>IF(Sheet1!$E11&gt;0,Sheet1!L11,"")</f>
        <v>0</v>
      </c>
      <c r="G13" s="4">
        <f>IF(Sheet1!$E11&gt;0,Sheet1!AS11,"")</f>
        <v>13751.39</v>
      </c>
      <c r="H13" s="6">
        <f>IF(Sheet1!$E11&gt;0,Sheet1!BF11,"")</f>
        <v>-14806.8</v>
      </c>
      <c r="I13" s="3">
        <f>IF(Sheet1!$E11&gt;0,Sheet1!DL11/100,"")</f>
        <v>-1.04E-7</v>
      </c>
    </row>
    <row r="14" spans="1:9" x14ac:dyDescent="0.2">
      <c r="A14" t="str">
        <f>IF(Sheet1!B$2="Y7A3","POLEN CAPITAL GLOBAL GROWTH ETF","")</f>
        <v>POLEN CAPITAL GLOBAL GROWTH ETF</v>
      </c>
      <c r="B14" t="str">
        <f>IF(Sheet1!B$2="Y7A3","PCGG","")</f>
        <v>PCGG</v>
      </c>
      <c r="C14">
        <f>IF(Sheet1!$E12&gt;0,Sheet1!E12,"")</f>
        <v>20240508</v>
      </c>
      <c r="D14" t="str">
        <f>IF(Sheet1!$E12&gt;0,Sheet1!M12,"")</f>
        <v>EUR999999</v>
      </c>
      <c r="E14" s="8" t="str">
        <f>IF(Sheet1!$E12&gt;0,Sheet1!F12,"")</f>
        <v>EUR999999</v>
      </c>
      <c r="F14">
        <f>IF(Sheet1!$E12&gt;0,Sheet1!L12,"")</f>
        <v>0</v>
      </c>
      <c r="G14" s="4">
        <f>IF(Sheet1!$E12&gt;0,Sheet1!AS12,"")</f>
        <v>14119.85</v>
      </c>
      <c r="H14" s="6">
        <f>IF(Sheet1!$E12&gt;0,Sheet1!BF12,"")</f>
        <v>-15203.54</v>
      </c>
      <c r="I14" s="3">
        <f>IF(Sheet1!$E12&gt;0,Sheet1!DL12/100,"")</f>
        <v>-1.067E-7</v>
      </c>
    </row>
    <row r="15" spans="1:9" x14ac:dyDescent="0.2">
      <c r="A15" t="str">
        <f>IF(Sheet1!B$2="Y7A3","POLEN CAPITAL GLOBAL GROWTH ETF","")</f>
        <v>POLEN CAPITAL GLOBAL GROWTH ETF</v>
      </c>
      <c r="B15" t="str">
        <f>IF(Sheet1!B$2="Y7A3","PCGG","")</f>
        <v>PCGG</v>
      </c>
      <c r="C15">
        <f>IF(Sheet1!$E13&gt;0,Sheet1!E13,"")</f>
        <v>20240508</v>
      </c>
      <c r="D15" t="str">
        <f>IF(Sheet1!$E13&gt;0,Sheet1!M13,"")</f>
        <v>GBP999999</v>
      </c>
      <c r="E15" s="8" t="str">
        <f>IF(Sheet1!$E13&gt;0,Sheet1!F13,"")</f>
        <v>GBP999999</v>
      </c>
      <c r="F15">
        <f>IF(Sheet1!$E13&gt;0,Sheet1!L13,"")</f>
        <v>0</v>
      </c>
      <c r="G15" s="4">
        <f>IF(Sheet1!$E13&gt;0,Sheet1!AS13,"")</f>
        <v>16963.400000000001</v>
      </c>
      <c r="H15" s="6">
        <f>IF(Sheet1!$E13&gt;0,Sheet1!BF13,"")</f>
        <v>-21259.39</v>
      </c>
      <c r="I15" s="3">
        <f>IF(Sheet1!$E13&gt;0,Sheet1!DL13/100,"")</f>
        <v>-8.8999999999999995E-7</v>
      </c>
    </row>
    <row r="16" spans="1:9" x14ac:dyDescent="0.2">
      <c r="A16" t="str">
        <f>IF(Sheet1!B$2="Y7A3","POLEN CAPITAL GLOBAL GROWTH ETF","")</f>
        <v>POLEN CAPITAL GLOBAL GROWTH ETF</v>
      </c>
      <c r="B16" t="str">
        <f>IF(Sheet1!B$2="Y7A3","PCGG","")</f>
        <v>PCGG</v>
      </c>
      <c r="C16">
        <f>IF(Sheet1!$E14&gt;0,Sheet1!E14,"")</f>
        <v>20240508</v>
      </c>
      <c r="D16" t="str">
        <f>IF(Sheet1!$E14&gt;0,Sheet1!M14,"")</f>
        <v>AON PLC CLASS A COMMON STOCK</v>
      </c>
      <c r="E16" s="8" t="str">
        <f>IF(Sheet1!$E14&gt;0,Sheet1!F14,"")</f>
        <v>G0403H108</v>
      </c>
      <c r="F16" t="str">
        <f>IF(Sheet1!$E14&gt;0,Sheet1!L14,"")</f>
        <v>AON</v>
      </c>
      <c r="G16" s="4">
        <f>IF(Sheet1!$E14&gt;0,Sheet1!AS14,"")</f>
        <v>11808</v>
      </c>
      <c r="H16" s="6">
        <f>IF(Sheet1!$E14&gt;0,Sheet1!BF14,"")</f>
        <v>3404836.8</v>
      </c>
      <c r="I16" s="3">
        <f>IF(Sheet1!$E14&gt;0,Sheet1!DL14/100,"")</f>
        <v>3.5374051199999999E-2</v>
      </c>
    </row>
    <row r="17" spans="1:9" x14ac:dyDescent="0.2">
      <c r="A17" t="str">
        <f>IF(Sheet1!B$2="Y7A3","POLEN CAPITAL GLOBAL GROWTH ETF","")</f>
        <v>POLEN CAPITAL GLOBAL GROWTH ETF</v>
      </c>
      <c r="B17" t="str">
        <f>IF(Sheet1!B$2="Y7A3","PCGG","")</f>
        <v>PCGG</v>
      </c>
      <c r="C17">
        <f>IF(Sheet1!$E15&gt;0,Sheet1!E15,"")</f>
        <v>20240508</v>
      </c>
      <c r="D17" t="str">
        <f>IF(Sheet1!$E15&gt;0,Sheet1!M15,"")</f>
        <v>ACCENTURE PLC CL A COMMON STOCK USD.0000225</v>
      </c>
      <c r="E17" s="8" t="str">
        <f>IF(Sheet1!$E15&gt;0,Sheet1!F15,"")</f>
        <v>G1151C101</v>
      </c>
      <c r="F17" t="str">
        <f>IF(Sheet1!$E15&gt;0,Sheet1!L15,"")</f>
        <v>ACN</v>
      </c>
      <c r="G17" s="4">
        <f>IF(Sheet1!$E15&gt;0,Sheet1!AS15,"")</f>
        <v>7832</v>
      </c>
      <c r="H17" s="6">
        <f>IF(Sheet1!$E15&gt;0,Sheet1!BF15,"")</f>
        <v>2433089.12</v>
      </c>
      <c r="I17" s="3">
        <f>IF(Sheet1!$E15&gt;0,Sheet1!DL15/100,"")</f>
        <v>2.5278221599999998E-2</v>
      </c>
    </row>
    <row r="18" spans="1:9" x14ac:dyDescent="0.2">
      <c r="A18" t="str">
        <f>IF(Sheet1!B$2="Y7A3","POLEN CAPITAL GLOBAL GROWTH ETF","")</f>
        <v>POLEN CAPITAL GLOBAL GROWTH ETF</v>
      </c>
      <c r="B18" t="str">
        <f>IF(Sheet1!B$2="Y7A3","PCGG","")</f>
        <v>PCGG</v>
      </c>
      <c r="C18">
        <f>IF(Sheet1!$E16&gt;0,Sheet1!E16,"")</f>
        <v>20240508</v>
      </c>
      <c r="D18" t="str">
        <f>IF(Sheet1!$E16&gt;0,Sheet1!M16,"")</f>
        <v>ICON PLC COMMON STOCK EUR.06</v>
      </c>
      <c r="E18" s="8" t="str">
        <f>IF(Sheet1!$E16&gt;0,Sheet1!F16,"")</f>
        <v>G4705A100</v>
      </c>
      <c r="F18" t="str">
        <f>IF(Sheet1!$E16&gt;0,Sheet1!L16,"")</f>
        <v>ICLR</v>
      </c>
      <c r="G18" s="4">
        <f>IF(Sheet1!$E16&gt;0,Sheet1!AS16,"")</f>
        <v>11808</v>
      </c>
      <c r="H18" s="6">
        <f>IF(Sheet1!$E16&gt;0,Sheet1!BF16,"")</f>
        <v>3714088.32</v>
      </c>
      <c r="I18" s="3">
        <f>IF(Sheet1!$E16&gt;0,Sheet1!DL16/100,"")</f>
        <v>3.8586974400000001E-2</v>
      </c>
    </row>
    <row r="19" spans="1:9" x14ac:dyDescent="0.2">
      <c r="A19" t="str">
        <f>IF(Sheet1!B$2="Y7A3","POLEN CAPITAL GLOBAL GROWTH ETF","")</f>
        <v>POLEN CAPITAL GLOBAL GROWTH ETF</v>
      </c>
      <c r="B19" t="str">
        <f>IF(Sheet1!B$2="Y7A3","PCGG","")</f>
        <v>PCGG</v>
      </c>
      <c r="C19">
        <f>IF(Sheet1!$E17&gt;0,Sheet1!E17,"")</f>
        <v>20240508</v>
      </c>
      <c r="D19" t="str">
        <f>IF(Sheet1!$E17&gt;0,Sheet1!M17,"")</f>
        <v>GLOBANT SA COMMON STOCK USD1.2</v>
      </c>
      <c r="E19" s="8" t="str">
        <f>IF(Sheet1!$E17&gt;0,Sheet1!F17,"")</f>
        <v>L44385109</v>
      </c>
      <c r="F19" t="str">
        <f>IF(Sheet1!$E17&gt;0,Sheet1!L17,"")</f>
        <v>GLOB</v>
      </c>
      <c r="G19" s="4">
        <f>IF(Sheet1!$E17&gt;0,Sheet1!AS17,"")</f>
        <v>7715</v>
      </c>
      <c r="H19" s="6">
        <f>IF(Sheet1!$E17&gt;0,Sheet1!BF17,"")</f>
        <v>1496015.65</v>
      </c>
      <c r="I19" s="3">
        <f>IF(Sheet1!$E17&gt;0,Sheet1!DL17/100,"")</f>
        <v>1.5542634600000001E-2</v>
      </c>
    </row>
    <row r="20" spans="1:9" x14ac:dyDescent="0.2">
      <c r="A20" t="str">
        <f>IF(Sheet1!B$2="Y7A3","POLEN CAPITAL GLOBAL GROWTH ETF","")</f>
        <v>POLEN CAPITAL GLOBAL GROWTH ETF</v>
      </c>
      <c r="B20" t="str">
        <f>IF(Sheet1!B$2="Y7A3","PCGG","")</f>
        <v>PCGG</v>
      </c>
      <c r="C20">
        <f>IF(Sheet1!$E18&gt;0,Sheet1!E18,"")</f>
        <v>20240508</v>
      </c>
      <c r="D20" t="str">
        <f>IF(Sheet1!$E18&gt;0,Sheet1!M18,"")</f>
        <v>ABBOTT LABORATORIES COMMON STOCK</v>
      </c>
      <c r="E20" s="8">
        <f>IF(Sheet1!$E18&gt;0,Sheet1!F18,"")</f>
        <v>2824100</v>
      </c>
      <c r="F20" t="str">
        <f>IF(Sheet1!$E18&gt;0,Sheet1!L18,"")</f>
        <v>ABT</v>
      </c>
      <c r="G20" s="4">
        <f>IF(Sheet1!$E18&gt;0,Sheet1!AS18,"")</f>
        <v>40565</v>
      </c>
      <c r="H20" s="6">
        <f>IF(Sheet1!$E18&gt;0,Sheet1!BF18,"")</f>
        <v>4306786.05</v>
      </c>
      <c r="I20" s="3">
        <f>IF(Sheet1!$E18&gt;0,Sheet1!DL18/100,"")</f>
        <v>4.4744720300000006E-2</v>
      </c>
    </row>
    <row r="21" spans="1:9" x14ac:dyDescent="0.2">
      <c r="A21" t="str">
        <f>IF(Sheet1!B$2="Y7A3","POLEN CAPITAL GLOBAL GROWTH ETF","")</f>
        <v>POLEN CAPITAL GLOBAL GROWTH ETF</v>
      </c>
      <c r="B21" t="str">
        <f>IF(Sheet1!B$2="Y7A3","PCGG","")</f>
        <v>PCGG</v>
      </c>
      <c r="C21">
        <f>IF(Sheet1!$E19&gt;0,Sheet1!E19,"")</f>
        <v>20240508</v>
      </c>
      <c r="D21" t="str">
        <f>IF(Sheet1!$E19&gt;0,Sheet1!M19,"")</f>
        <v>ADOBE INC COMMON STOCK USD.0001</v>
      </c>
      <c r="E21" s="8" t="str">
        <f>IF(Sheet1!$E19&gt;0,Sheet1!F19,"")</f>
        <v>00724F101</v>
      </c>
      <c r="F21" t="str">
        <f>IF(Sheet1!$E19&gt;0,Sheet1!L19,"")</f>
        <v>ADBE</v>
      </c>
      <c r="G21" s="4">
        <f>IF(Sheet1!$E19&gt;0,Sheet1!AS19,"")</f>
        <v>8299</v>
      </c>
      <c r="H21" s="6">
        <f>IF(Sheet1!$E19&gt;0,Sheet1!BF19,"")</f>
        <v>4085348.73</v>
      </c>
      <c r="I21" s="3">
        <f>IF(Sheet1!$E19&gt;0,Sheet1!DL19/100,"")</f>
        <v>4.2444129899999995E-2</v>
      </c>
    </row>
    <row r="22" spans="1:9" x14ac:dyDescent="0.2">
      <c r="A22" t="str">
        <f>IF(Sheet1!B$2="Y7A3","POLEN CAPITAL GLOBAL GROWTH ETF","")</f>
        <v>POLEN CAPITAL GLOBAL GROWTH ETF</v>
      </c>
      <c r="B22" t="str">
        <f>IF(Sheet1!B$2="Y7A3","PCGG","")</f>
        <v>PCGG</v>
      </c>
      <c r="C22">
        <f>IF(Sheet1!$E20&gt;0,Sheet1!E20,"")</f>
        <v>20240508</v>
      </c>
      <c r="D22" t="str">
        <f>IF(Sheet1!$E20&gt;0,Sheet1!M20,"")</f>
        <v>AIRBNB INC CLASS A COMMON STOCK USD.0001</v>
      </c>
      <c r="E22" s="8">
        <f>IF(Sheet1!$E20&gt;0,Sheet1!F20,"")</f>
        <v>9066101</v>
      </c>
      <c r="F22" t="str">
        <f>IF(Sheet1!$E20&gt;0,Sheet1!L20,"")</f>
        <v>ABNB</v>
      </c>
      <c r="G22" s="4">
        <f>IF(Sheet1!$E20&gt;0,Sheet1!AS20,"")</f>
        <v>12975</v>
      </c>
      <c r="H22" s="6">
        <f>IF(Sheet1!$E20&gt;0,Sheet1!BF20,"")</f>
        <v>2073534.75</v>
      </c>
      <c r="I22" s="3">
        <f>IF(Sheet1!$E20&gt;0,Sheet1!DL20/100,"")</f>
        <v>2.1542684400000001E-2</v>
      </c>
    </row>
    <row r="23" spans="1:9" x14ac:dyDescent="0.2">
      <c r="A23" t="str">
        <f>IF(Sheet1!B$2="Y7A3","POLEN CAPITAL GLOBAL GROWTH ETF","")</f>
        <v>POLEN CAPITAL GLOBAL GROWTH ETF</v>
      </c>
      <c r="B23" t="str">
        <f>IF(Sheet1!B$2="Y7A3","PCGG","")</f>
        <v>PCGG</v>
      </c>
      <c r="C23">
        <f>IF(Sheet1!$E21&gt;0,Sheet1!E21,"")</f>
        <v>20240508</v>
      </c>
      <c r="D23" t="str">
        <f>IF(Sheet1!$E21&gt;0,Sheet1!M21,"")</f>
        <v>ALPHABET INC CL C COMMON STOCK USD.001</v>
      </c>
      <c r="E23" s="8" t="str">
        <f>IF(Sheet1!$E21&gt;0,Sheet1!F21,"")</f>
        <v>02079K107</v>
      </c>
      <c r="F23" t="str">
        <f>IF(Sheet1!$E21&gt;0,Sheet1!L21,"")</f>
        <v>GOOG</v>
      </c>
      <c r="G23" s="4">
        <f>IF(Sheet1!$E21&gt;0,Sheet1!AS21,"")</f>
        <v>46758</v>
      </c>
      <c r="H23" s="6">
        <f>IF(Sheet1!$E21&gt;0,Sheet1!BF21,"")</f>
        <v>8088198.8399999999</v>
      </c>
      <c r="I23" s="3">
        <f>IF(Sheet1!$E21&gt;0,Sheet1!DL21/100,"")</f>
        <v>8.4031152400000003E-2</v>
      </c>
    </row>
    <row r="24" spans="1:9" x14ac:dyDescent="0.2">
      <c r="A24" t="str">
        <f>IF(Sheet1!B$2="Y7A3","POLEN CAPITAL GLOBAL GROWTH ETF","")</f>
        <v>POLEN CAPITAL GLOBAL GROWTH ETF</v>
      </c>
      <c r="B24" t="str">
        <f>IF(Sheet1!B$2="Y7A3","PCGG","")</f>
        <v>PCGG</v>
      </c>
      <c r="C24">
        <f>IF(Sheet1!$E22&gt;0,Sheet1!E22,"")</f>
        <v>20240508</v>
      </c>
      <c r="D24" t="str">
        <f>IF(Sheet1!$E22&gt;0,Sheet1!M22,"")</f>
        <v>AMAZON.COM INC COMMON STOCK USD.01</v>
      </c>
      <c r="E24" s="8">
        <f>IF(Sheet1!$E22&gt;0,Sheet1!F22,"")</f>
        <v>23135106</v>
      </c>
      <c r="F24" t="str">
        <f>IF(Sheet1!$E22&gt;0,Sheet1!L22,"")</f>
        <v>AMZN</v>
      </c>
      <c r="G24" s="4">
        <f>IF(Sheet1!$E22&gt;0,Sheet1!AS22,"")</f>
        <v>57047</v>
      </c>
      <c r="H24" s="6">
        <f>IF(Sheet1!$E22&gt;0,Sheet1!BF22,"")</f>
        <v>10768191.720000001</v>
      </c>
      <c r="I24" s="3">
        <f>IF(Sheet1!$E22&gt;0,Sheet1!DL22/100,"")</f>
        <v>0.1118745443</v>
      </c>
    </row>
    <row r="25" spans="1:9" x14ac:dyDescent="0.2">
      <c r="A25" t="str">
        <f>IF(Sheet1!B$2="Y7A3","POLEN CAPITAL GLOBAL GROWTH ETF","")</f>
        <v>POLEN CAPITAL GLOBAL GROWTH ETF</v>
      </c>
      <c r="B25" t="str">
        <f>IF(Sheet1!B$2="Y7A3","PCGG","")</f>
        <v>PCGG</v>
      </c>
      <c r="C25">
        <f>IF(Sheet1!$E23&gt;0,Sheet1!E23,"")</f>
        <v>20240508</v>
      </c>
      <c r="D25" t="str">
        <f>IF(Sheet1!$E23&gt;0,Sheet1!M23,"")</f>
        <v>AUTODESK INC COMMON STOCK USD.01</v>
      </c>
      <c r="E25" s="8">
        <f>IF(Sheet1!$E23&gt;0,Sheet1!F23,"")</f>
        <v>52769106</v>
      </c>
      <c r="F25" t="str">
        <f>IF(Sheet1!$E23&gt;0,Sheet1!L23,"")</f>
        <v>ADSK</v>
      </c>
      <c r="G25" s="4">
        <f>IF(Sheet1!$E23&gt;0,Sheet1!AS23,"")</f>
        <v>7949</v>
      </c>
      <c r="H25" s="6">
        <f>IF(Sheet1!$E23&gt;0,Sheet1!BF23,"")</f>
        <v>1706014.38</v>
      </c>
      <c r="I25" s="3">
        <f>IF(Sheet1!$E23&gt;0,Sheet1!DL23/100,"")</f>
        <v>1.7724385499999998E-2</v>
      </c>
    </row>
    <row r="26" spans="1:9" x14ac:dyDescent="0.2">
      <c r="A26" t="str">
        <f>IF(Sheet1!B$2="Y7A3","POLEN CAPITAL GLOBAL GROWTH ETF","")</f>
        <v>POLEN CAPITAL GLOBAL GROWTH ETF</v>
      </c>
      <c r="B26" t="str">
        <f>IF(Sheet1!B$2="Y7A3","PCGG","")</f>
        <v>PCGG</v>
      </c>
      <c r="C26">
        <f>IF(Sheet1!$E24&gt;0,Sheet1!E24,"")</f>
        <v>20240508</v>
      </c>
      <c r="D26" t="str">
        <f>IF(Sheet1!$E24&gt;0,Sheet1!M24,"")</f>
        <v>AUTOMATIC DATA PROCESSING COMMON STOCK USD.1</v>
      </c>
      <c r="E26" s="8">
        <f>IF(Sheet1!$E24&gt;0,Sheet1!F24,"")</f>
        <v>53015103</v>
      </c>
      <c r="G26" s="4">
        <f>IF(Sheet1!$E24&gt;0,Sheet1!AS24,"")</f>
        <v>12158</v>
      </c>
      <c r="H26" s="6">
        <f>IF(Sheet1!$E24&gt;0,Sheet1!BF24,"")</f>
        <v>2980168.96</v>
      </c>
      <c r="I26" s="3">
        <f>IF(Sheet1!$E24&gt;0,Sheet1!DL24/100,"")</f>
        <v>3.0962027199999999E-2</v>
      </c>
    </row>
    <row r="27" spans="1:9" x14ac:dyDescent="0.2">
      <c r="A27" t="str">
        <f>IF(Sheet1!B$2="Y7A3","POLEN CAPITAL GLOBAL GROWTH ETF","")</f>
        <v>POLEN CAPITAL GLOBAL GROWTH ETF</v>
      </c>
      <c r="B27" t="str">
        <f>IF(Sheet1!B$2="Y7A3","PCGG","")</f>
        <v>PCGG</v>
      </c>
      <c r="C27">
        <f>IF(Sheet1!$E25&gt;0,Sheet1!E25,"")</f>
        <v>20240508</v>
      </c>
      <c r="D27" t="str">
        <f>IF(Sheet1!$E25&gt;0,Sheet1!M25,"")</f>
        <v>L OREAL COMMON STOCK EUR.2</v>
      </c>
      <c r="E27" s="8">
        <f>IF(Sheet1!$E25&gt;0,Sheet1!F25,"")</f>
        <v>405780909</v>
      </c>
      <c r="F27" t="str">
        <f>IF(Sheet1!$E25&gt;0,Sheet1!L25,"")</f>
        <v>OR</v>
      </c>
      <c r="G27" s="4">
        <f>IF(Sheet1!$E25&gt;0,Sheet1!AS25,"")</f>
        <v>6196</v>
      </c>
      <c r="H27" s="6">
        <f>IF(Sheet1!$E25&gt;0,Sheet1!BF25,"")</f>
        <v>2968168.48</v>
      </c>
      <c r="I27" s="3">
        <f>IF(Sheet1!$E25&gt;0,Sheet1!DL25/100,"")</f>
        <v>3.0837349899999998E-2</v>
      </c>
    </row>
    <row r="28" spans="1:9" x14ac:dyDescent="0.2">
      <c r="A28" t="str">
        <f>IF(Sheet1!B$2="Y7A3","POLEN CAPITAL GLOBAL GROWTH ETF","")</f>
        <v>POLEN CAPITAL GLOBAL GROWTH ETF</v>
      </c>
      <c r="B28" t="str">
        <f>IF(Sheet1!B$2="Y7A3","PCGG","")</f>
        <v>PCGG</v>
      </c>
      <c r="C28">
        <f>IF(Sheet1!$E26&gt;0,Sheet1!E26,"")</f>
        <v>20240508</v>
      </c>
      <c r="D28" t="str">
        <f>IF(Sheet1!$E26&gt;0,Sheet1!M26,"")</f>
        <v>LVMH MOET HENNESSY LOUIS VUI COMMON STOCK EUR.3</v>
      </c>
      <c r="E28" s="8">
        <f>IF(Sheet1!$E26&gt;0,Sheet1!F26,"")</f>
        <v>406141903</v>
      </c>
      <c r="F28" t="str">
        <f>IF(Sheet1!$E26&gt;0,Sheet1!L26,"")</f>
        <v>MC</v>
      </c>
      <c r="G28" s="4">
        <f>IF(Sheet1!$E26&gt;0,Sheet1!AS26,"")</f>
        <v>3157</v>
      </c>
      <c r="H28" s="6">
        <f>IF(Sheet1!$E26&gt;0,Sheet1!BF26,"")</f>
        <v>2683406.3199999998</v>
      </c>
      <c r="I28" s="3">
        <f>IF(Sheet1!$E26&gt;0,Sheet1!DL26/100,"")</f>
        <v>2.7878855399999999E-2</v>
      </c>
    </row>
    <row r="29" spans="1:9" x14ac:dyDescent="0.2">
      <c r="A29" t="str">
        <f>IF(Sheet1!B$2="Y7A3","POLEN CAPITAL GLOBAL GROWTH ETF","")</f>
        <v>POLEN CAPITAL GLOBAL GROWTH ETF</v>
      </c>
      <c r="B29" t="str">
        <f>IF(Sheet1!B$2="Y7A3","PCGG","")</f>
        <v>PCGG</v>
      </c>
      <c r="C29">
        <f>IF(Sheet1!$E27&gt;0,Sheet1!E27,"")</f>
        <v>20240508</v>
      </c>
      <c r="D29" t="str">
        <f>IF(Sheet1!$E27&gt;0,Sheet1!M27,"")</f>
        <v>SAP SE COMMON STOCK</v>
      </c>
      <c r="E29" s="8">
        <f>IF(Sheet1!$E27&gt;0,Sheet1!F27,"")</f>
        <v>484628904</v>
      </c>
      <c r="F29" t="str">
        <f>IF(Sheet1!$E27&gt;0,Sheet1!L27,"")</f>
        <v>SAP</v>
      </c>
      <c r="G29" s="4">
        <f>IF(Sheet1!$E27&gt;0,Sheet1!AS27,"")</f>
        <v>32148</v>
      </c>
      <c r="H29" s="6">
        <f>IF(Sheet1!$E27&gt;0,Sheet1!BF27,"")</f>
        <v>6035531.96</v>
      </c>
      <c r="I29" s="3">
        <f>IF(Sheet1!$E27&gt;0,Sheet1!DL27/100,"")</f>
        <v>6.2705271700000009E-2</v>
      </c>
    </row>
    <row r="30" spans="1:9" x14ac:dyDescent="0.2">
      <c r="A30" t="str">
        <f>IF(Sheet1!B$2="Y7A3","POLEN CAPITAL GLOBAL GROWTH ETF","")</f>
        <v>POLEN CAPITAL GLOBAL GROWTH ETF</v>
      </c>
      <c r="B30" t="str">
        <f>IF(Sheet1!B$2="Y7A3","PCGG","")</f>
        <v>PCGG</v>
      </c>
      <c r="C30">
        <f>IF(Sheet1!$E28&gt;0,Sheet1!E28,"")</f>
        <v>20240508</v>
      </c>
      <c r="D30" t="str">
        <f>IF(Sheet1!$E28&gt;0,Sheet1!M28,"")</f>
        <v>MSCI INC COMMON STOCK USD.01</v>
      </c>
      <c r="E30" s="8" t="str">
        <f>IF(Sheet1!$E28&gt;0,Sheet1!F28,"")</f>
        <v>55354G100</v>
      </c>
      <c r="G30" s="4">
        <f>IF(Sheet1!$E28&gt;0,Sheet1!AS28,"")</f>
        <v>7130</v>
      </c>
      <c r="H30" s="6">
        <f>IF(Sheet1!$E28&gt;0,Sheet1!BF28,"")</f>
        <v>3361082</v>
      </c>
      <c r="I30" s="3">
        <f>IF(Sheet1!$E28&gt;0,Sheet1!DL28/100,"")</f>
        <v>3.4919467199999998E-2</v>
      </c>
    </row>
    <row r="31" spans="1:9" x14ac:dyDescent="0.2">
      <c r="A31" t="str">
        <f>IF(Sheet1!B$2="Y7A3","POLEN CAPITAL GLOBAL GROWTH ETF","")</f>
        <v>POLEN CAPITAL GLOBAL GROWTH ETF</v>
      </c>
      <c r="B31" t="str">
        <f>IF(Sheet1!B$2="Y7A3","PCGG","")</f>
        <v>PCGG</v>
      </c>
      <c r="C31">
        <f>IF(Sheet1!$E29&gt;0,Sheet1!E29,"")</f>
        <v>20240508</v>
      </c>
      <c r="D31" t="str">
        <f>IF(Sheet1!$E29&gt;0,Sheet1!M29,"")</f>
        <v>MASTERCARD INC   A COMMON STOCK USD.0001</v>
      </c>
      <c r="E31" s="8" t="str">
        <f>IF(Sheet1!$E29&gt;0,Sheet1!F29,"")</f>
        <v>57636Q104</v>
      </c>
      <c r="G31" s="4">
        <f>IF(Sheet1!$E29&gt;0,Sheet1!AS29,"")</f>
        <v>9469</v>
      </c>
      <c r="H31" s="6">
        <f>IF(Sheet1!$E29&gt;0,Sheet1!BF29,"")</f>
        <v>4290025.1399999997</v>
      </c>
      <c r="I31" s="3">
        <f>IF(Sheet1!$E29&gt;0,Sheet1!DL29/100,"")</f>
        <v>4.45705853E-2</v>
      </c>
    </row>
    <row r="32" spans="1:9" x14ac:dyDescent="0.2">
      <c r="A32" t="str">
        <f>IF(Sheet1!B$2="Y7A3","POLEN CAPITAL GLOBAL GROWTH ETF","")</f>
        <v>POLEN CAPITAL GLOBAL GROWTH ETF</v>
      </c>
      <c r="B32" t="str">
        <f>IF(Sheet1!B$2="Y7A3","PCGG","")</f>
        <v>PCGG</v>
      </c>
      <c r="C32">
        <f>IF(Sheet1!$E30&gt;0,Sheet1!E30,"")</f>
        <v>20240508</v>
      </c>
      <c r="D32" t="str">
        <f>IF(Sheet1!$E30&gt;0,Sheet1!M30,"")</f>
        <v>MICROSOFT CORP COMMON STOCK USD.00000625</v>
      </c>
      <c r="E32" s="8">
        <f>IF(Sheet1!$E30&gt;0,Sheet1!F30,"")</f>
        <v>594918104</v>
      </c>
      <c r="G32" s="4">
        <f>IF(Sheet1!$E30&gt;0,Sheet1!AS30,"")</f>
        <v>15197</v>
      </c>
      <c r="H32" s="6">
        <f>IF(Sheet1!$E30&gt;0,Sheet1!BF30,"")</f>
        <v>6220739.9800000004</v>
      </c>
      <c r="I32" s="3">
        <f>IF(Sheet1!$E30&gt;0,Sheet1!DL30/100,"")</f>
        <v>6.4629463200000001E-2</v>
      </c>
    </row>
    <row r="33" spans="1:9" x14ac:dyDescent="0.2">
      <c r="E33" s="8"/>
      <c r="G33" s="4"/>
      <c r="H33" s="6"/>
      <c r="I33" s="3"/>
    </row>
    <row r="34" spans="1:9" x14ac:dyDescent="0.2">
      <c r="C34">
        <f>IF(Sheet1!$E33&gt;0,Sheet1!E33,"")</f>
        <v>20240508</v>
      </c>
      <c r="D34" t="str">
        <f>IF(Sheet1!$E33&gt;0,Sheet1!M33,"")</f>
        <v>SERVICENOW INC COMMON STOCK USD.001</v>
      </c>
      <c r="E34" s="8" t="str">
        <f>IF(Sheet1!$E33&gt;0,Sheet1!F33,"")</f>
        <v>81762P102</v>
      </c>
      <c r="F34" t="str">
        <f>IF(Sheet1!$E33&gt;0,Sheet1!L33,"")</f>
        <v>NOW</v>
      </c>
      <c r="G34" s="4">
        <f>IF(Sheet1!$E33&gt;0,Sheet1!AS33,"")</f>
        <v>2571</v>
      </c>
      <c r="H34" s="6">
        <f>IF(Sheet1!$E33&gt;0,Sheet1!BG33,"")</f>
        <v>1833971.43</v>
      </c>
      <c r="I34" s="3">
        <f>IF(Sheet1!$E33&gt;0,Sheet1!DL33/100,"")</f>
        <v>1.9053776499999998E-2</v>
      </c>
    </row>
    <row r="35" spans="1:9" x14ac:dyDescent="0.2">
      <c r="A35" t="str">
        <f>IF(Sheet1!B$2="Y7A1","IMGP Berkshire Dividend Growth ETF","")</f>
        <v/>
      </c>
      <c r="B35" t="str">
        <f>IF(Sheet1!B$2="Y7A1","BDVG","")</f>
        <v/>
      </c>
      <c r="C35">
        <f>IF(Sheet1!$E34&gt;0,Sheet1!E34,"")</f>
        <v>20240508</v>
      </c>
      <c r="D35" t="str">
        <f>IF(Sheet1!$E34&gt;0,Sheet1!M34,"")</f>
        <v>FIXED INC CLEARING CORP.REPO</v>
      </c>
      <c r="E35" s="8" t="str">
        <f>IF(Sheet1!$E34&gt;0,Sheet1!F34,"")</f>
        <v>85748R009</v>
      </c>
      <c r="F35">
        <f>IF(Sheet1!$E34&gt;0,Sheet1!L34,"")</f>
        <v>0</v>
      </c>
      <c r="G35" s="4">
        <f>IF(Sheet1!$E34&gt;0,Sheet1!AS34,"")</f>
        <v>2028521.59</v>
      </c>
      <c r="H35" s="6">
        <f>IF(Sheet1!$E34&gt;0,Sheet1!BG34,"")</f>
        <v>2028521.59</v>
      </c>
      <c r="I35" s="3">
        <f>IF(Sheet1!$E34&gt;0,Sheet1!DL34/100,"")</f>
        <v>2.10750268E-2</v>
      </c>
    </row>
    <row r="36" spans="1:9" x14ac:dyDescent="0.2">
      <c r="A36" t="str">
        <f>IF(Sheet1!B$2="Y7A1","IMGP Berkshire Dividend Growth ETF","")</f>
        <v/>
      </c>
      <c r="B36" t="str">
        <f>IF(Sheet1!B$2="Y7A1","BDVG","")</f>
        <v/>
      </c>
      <c r="C36">
        <f>IF(Sheet1!$E35&gt;0,Sheet1!E35,"")</f>
        <v>20240508</v>
      </c>
      <c r="D36" t="str">
        <f>IF(Sheet1!$E35&gt;0,Sheet1!M35,"")</f>
        <v>THERMO FISHER SCIENTIFIC INC COMMON STOCK USD1.0</v>
      </c>
      <c r="E36" s="8">
        <f>IF(Sheet1!$E35&gt;0,Sheet1!F35,"")</f>
        <v>883556102</v>
      </c>
      <c r="F36" t="str">
        <f>IF(Sheet1!$E35&gt;0,Sheet1!L35,"")</f>
        <v>TMO</v>
      </c>
      <c r="G36" s="4">
        <f>IF(Sheet1!$E35&gt;0,Sheet1!AS35,"")</f>
        <v>4675</v>
      </c>
      <c r="H36" s="6">
        <f>IF(Sheet1!$E35&gt;0,Sheet1!BG35,"")</f>
        <v>2678167.25</v>
      </c>
      <c r="I36" s="3">
        <f>IF(Sheet1!$E35&gt;0,Sheet1!DL35/100,"")</f>
        <v>2.7824424799999997E-2</v>
      </c>
    </row>
    <row r="37" spans="1:9" x14ac:dyDescent="0.2">
      <c r="A37" t="str">
        <f>IF(Sheet1!B$2="Y7A1","IMGP Berkshire Dividend Growth ETF","")</f>
        <v/>
      </c>
      <c r="B37" t="str">
        <f>IF(Sheet1!B$2="Y7A1","BDVG","")</f>
        <v/>
      </c>
      <c r="C37">
        <f>IF(Sheet1!$E36&gt;0,Sheet1!E36,"")</f>
        <v>20240508</v>
      </c>
      <c r="D37" t="str">
        <f>IF(Sheet1!$E36&gt;0,Sheet1!M36,"")</f>
        <v>VISA INC CLASS A SHARES COMMON STOCK USD.0001</v>
      </c>
      <c r="E37" s="8" t="str">
        <f>IF(Sheet1!$E36&gt;0,Sheet1!F36,"")</f>
        <v>92826C839</v>
      </c>
      <c r="F37" t="str">
        <f>IF(Sheet1!$E36&gt;0,Sheet1!L36,"")</f>
        <v>V</v>
      </c>
      <c r="G37" s="4">
        <f>IF(Sheet1!$E36&gt;0,Sheet1!AS36,"")</f>
        <v>15431</v>
      </c>
      <c r="H37" s="6">
        <f>IF(Sheet1!$E36&gt;0,Sheet1!BG36,"")</f>
        <v>4266054.26</v>
      </c>
      <c r="I37" s="3">
        <f>IF(Sheet1!$E36&gt;0,Sheet1!DL36/100,"")</f>
        <v>4.4321543400000003E-2</v>
      </c>
    </row>
    <row r="38" spans="1:9" x14ac:dyDescent="0.2">
      <c r="A38" t="str">
        <f>IF(Sheet1!B$2="Y7A1","IMGP Berkshire Dividend Growth ETF","")</f>
        <v/>
      </c>
      <c r="B38" t="str">
        <f>IF(Sheet1!B$2="Y7A1","BDVG","")</f>
        <v/>
      </c>
      <c r="C38">
        <f>IF(Sheet1!$E37&gt;0,Sheet1!E37,"")</f>
        <v>20240508</v>
      </c>
      <c r="D38" t="str">
        <f>IF(Sheet1!$E37&gt;0,Sheet1!M37,"")</f>
        <v>WORKDAY INC CLASS A COMMON STOCK USD.001</v>
      </c>
      <c r="E38" s="8" t="str">
        <f>IF(Sheet1!$E37&gt;0,Sheet1!F37,"")</f>
        <v>98138H101</v>
      </c>
      <c r="F38" t="str">
        <f>IF(Sheet1!$E37&gt;0,Sheet1!L37,"")</f>
        <v>WDAY</v>
      </c>
      <c r="G38" s="4">
        <f>IF(Sheet1!$E37&gt;0,Sheet1!AS37,"")</f>
        <v>17068</v>
      </c>
      <c r="H38" s="6">
        <f>IF(Sheet1!$E37&gt;0,Sheet1!BG37,"")</f>
        <v>4257271.24</v>
      </c>
      <c r="I38" s="3">
        <f>IF(Sheet1!$E37&gt;0,Sheet1!DL37/100,"")</f>
        <v>4.4230293500000004E-2</v>
      </c>
    </row>
    <row r="39" spans="1:9" x14ac:dyDescent="0.2">
      <c r="A39" t="str">
        <f>IF(Sheet1!B$2="Y7A1","IMGP Berkshire Dividend Growth ETF","")</f>
        <v/>
      </c>
      <c r="B39" t="str">
        <f>IF(Sheet1!B$2="Y7A1","BDVG","")</f>
        <v/>
      </c>
      <c r="C39">
        <f>IF(Sheet1!$E38&gt;0,Sheet1!E38,"")</f>
        <v>20240508</v>
      </c>
      <c r="D39" t="str">
        <f>IF(Sheet1!$E38&gt;0,Sheet1!M38,"")</f>
        <v>DANISH KRONE</v>
      </c>
      <c r="E39" s="8" t="str">
        <f>IF(Sheet1!$E38&gt;0,Sheet1!F38,"")</f>
        <v>999DKKZ92</v>
      </c>
      <c r="G39" s="4">
        <f>IF(Sheet1!$E38&gt;0,Sheet1!AS38,"")</f>
        <v>31.65</v>
      </c>
      <c r="H39" s="6">
        <f>IF(Sheet1!$E38&gt;0,Sheet1!BG38,"")</f>
        <v>31.65</v>
      </c>
      <c r="I39" s="3">
        <f>IF(Sheet1!$E38&gt;0,Sheet1!DL38/100,"")</f>
        <v>4.7500000000000002E-8</v>
      </c>
    </row>
    <row r="40" spans="1:9" x14ac:dyDescent="0.2">
      <c r="E40" s="8"/>
      <c r="G40" s="4"/>
      <c r="H40" s="6"/>
      <c r="I40" s="3"/>
    </row>
    <row r="41" spans="1:9" x14ac:dyDescent="0.2">
      <c r="E41" s="8"/>
      <c r="G41" s="4"/>
      <c r="H41" s="6"/>
      <c r="I41" s="3"/>
    </row>
    <row r="42" spans="1:9" x14ac:dyDescent="0.2">
      <c r="E42" s="8"/>
      <c r="G42" s="4"/>
      <c r="H42" s="6"/>
      <c r="I42" s="3"/>
    </row>
    <row r="43" spans="1:9" x14ac:dyDescent="0.2">
      <c r="A43" t="str">
        <f>IF(Sheet1!B63="Y7AZ","IMGP RBA Responsible Global Allocation ETF","")</f>
        <v/>
      </c>
      <c r="B43" t="str">
        <f>IF(Sheet1!B63="Y7AZ","IRBA","")</f>
        <v/>
      </c>
      <c r="C43" t="str">
        <f>IF(Sheet1!$E63&gt;0,Sheet1!E63,"")</f>
        <v/>
      </c>
      <c r="D43" t="str">
        <f>IF(Sheet1!$E63&gt;0,Sheet1!M63,"")</f>
        <v/>
      </c>
      <c r="G43" s="4" t="str">
        <f>IF(Sheet1!$E63&gt;0,Sheet1!AS63,"")</f>
        <v/>
      </c>
      <c r="H43" s="5" t="str">
        <f>IF(Sheet1!$E63&gt;0,Sheet1!BG63,"")</f>
        <v/>
      </c>
      <c r="I43" s="3" t="str">
        <f>IF(Sheet1!$E63&gt;0,Sheet1!DL63,"")</f>
        <v/>
      </c>
    </row>
    <row r="44" spans="1:9" x14ac:dyDescent="0.2">
      <c r="A44" t="str">
        <f>IF(Sheet1!B64="Y7AZ","IMGP RBA Responsible Global Allocation ETF","")</f>
        <v/>
      </c>
      <c r="B44" t="str">
        <f>IF(Sheet1!B64="Y7AZ","IRBA","")</f>
        <v/>
      </c>
      <c r="C44" t="str">
        <f>IF(Sheet1!$E64&gt;0,Sheet1!E64,"")</f>
        <v/>
      </c>
      <c r="D44" t="str">
        <f>IF(Sheet1!$E64&gt;0,Sheet1!M64,"")</f>
        <v/>
      </c>
      <c r="G44" s="4" t="str">
        <f>IF(Sheet1!$E64&gt;0,Sheet1!AS64,"")</f>
        <v/>
      </c>
      <c r="H44" s="5" t="str">
        <f>IF(Sheet1!$E64&gt;0,Sheet1!BG64,"")</f>
        <v/>
      </c>
      <c r="I44" s="3" t="str">
        <f>IF(Sheet1!$E64&gt;0,Sheet1!DL64,"")</f>
        <v/>
      </c>
    </row>
    <row r="45" spans="1:9" x14ac:dyDescent="0.2">
      <c r="A45" t="str">
        <f>IF(Sheet1!B65="Y7AZ","IMGP RBA Responsible Global Allocation ETF","")</f>
        <v/>
      </c>
      <c r="B45" t="str">
        <f>IF(Sheet1!B65="Y7AZ","IRBA","")</f>
        <v/>
      </c>
      <c r="C45" t="str">
        <f>IF(Sheet1!$E65&gt;0,Sheet1!E65,"")</f>
        <v/>
      </c>
      <c r="D45" t="str">
        <f>IF(Sheet1!$E65&gt;0,Sheet1!M65,"")</f>
        <v/>
      </c>
      <c r="G45" s="4" t="str">
        <f>IF(Sheet1!$E65&gt;0,Sheet1!AS65,"")</f>
        <v/>
      </c>
      <c r="H45" s="5" t="str">
        <f>IF(Sheet1!$E65&gt;0,Sheet1!BG65,"")</f>
        <v/>
      </c>
      <c r="I45" s="3" t="str">
        <f>IF(Sheet1!$E65&gt;0,Sheet1!DL65,"")</f>
        <v/>
      </c>
    </row>
    <row r="46" spans="1:9" x14ac:dyDescent="0.2">
      <c r="A46" t="str">
        <f>IF(Sheet1!B66="Y7AZ","IMGP RBA Responsible Global Allocation ETF","")</f>
        <v/>
      </c>
      <c r="B46" t="str">
        <f>IF(Sheet1!B66="Y7AZ","IRBA","")</f>
        <v/>
      </c>
      <c r="C46" t="str">
        <f>IF(Sheet1!$E66&gt;0,Sheet1!E66,"")</f>
        <v/>
      </c>
      <c r="D46" t="str">
        <f>IF(Sheet1!$E66&gt;0,Sheet1!M66,"")</f>
        <v/>
      </c>
      <c r="G46" s="4" t="str">
        <f>IF(Sheet1!$E66&gt;0,Sheet1!AS66,"")</f>
        <v/>
      </c>
      <c r="H46" s="5" t="str">
        <f>IF(Sheet1!$E66&gt;0,Sheet1!BG66,"")</f>
        <v/>
      </c>
      <c r="I46" s="3" t="str">
        <f>IF(Sheet1!$E66&gt;0,Sheet1!DL66,"")</f>
        <v/>
      </c>
    </row>
    <row r="47" spans="1:9" x14ac:dyDescent="0.2">
      <c r="A47" t="str">
        <f>IF(Sheet1!B67="Y7AZ","IMGP RBA Responsible Global Allocation ETF","")</f>
        <v/>
      </c>
      <c r="B47" t="str">
        <f>IF(Sheet1!B67="Y7AZ","IRBA","")</f>
        <v/>
      </c>
      <c r="C47" t="str">
        <f>IF(Sheet1!$E67&gt;0,Sheet1!E67,"")</f>
        <v/>
      </c>
      <c r="D47" t="str">
        <f>IF(Sheet1!$E67&gt;0,Sheet1!M67,"")</f>
        <v/>
      </c>
      <c r="G47" s="4" t="str">
        <f>IF(Sheet1!$E67&gt;0,Sheet1!AS67,"")</f>
        <v/>
      </c>
      <c r="H47" s="5" t="str">
        <f>IF(Sheet1!$E67&gt;0,Sheet1!BG67,"")</f>
        <v/>
      </c>
      <c r="I47" s="3" t="str">
        <f>IF(Sheet1!$E67&gt;0,Sheet1!DL67,"")</f>
        <v/>
      </c>
    </row>
    <row r="48" spans="1:9" x14ac:dyDescent="0.2">
      <c r="A48" t="str">
        <f>IF(Sheet1!B68="Y7AZ","IMGP RBA Responsible Global Allocation ETF","")</f>
        <v/>
      </c>
      <c r="B48" t="str">
        <f>IF(Sheet1!B68="Y7AZ","IRBA","")</f>
        <v/>
      </c>
      <c r="C48" t="str">
        <f>IF(Sheet1!$E68&gt;0,Sheet1!E68,"")</f>
        <v/>
      </c>
      <c r="D48" t="str">
        <f>IF(Sheet1!$E68&gt;0,Sheet1!M68,"")</f>
        <v/>
      </c>
      <c r="G48" s="4" t="str">
        <f>IF(Sheet1!$E68&gt;0,Sheet1!AS68,"")</f>
        <v/>
      </c>
      <c r="H48" s="5" t="str">
        <f>IF(Sheet1!$E68&gt;0,Sheet1!BG68,"")</f>
        <v/>
      </c>
      <c r="I48" s="3" t="str">
        <f>IF(Sheet1!$E68&gt;0,Sheet1!DL68,"")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PCGG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EDMUNDS</dc:creator>
  <cp:lastModifiedBy>Admin iMGP</cp:lastModifiedBy>
  <cp:lastPrinted>2022-12-19T13:23:13Z</cp:lastPrinted>
  <dcterms:created xsi:type="dcterms:W3CDTF">2021-09-21T11:41:55Z</dcterms:created>
  <dcterms:modified xsi:type="dcterms:W3CDTF">2024-05-08T10:30:42Z</dcterms:modified>
</cp:coreProperties>
</file>